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20490" windowHeight="7395"/>
  </bookViews>
  <sheets>
    <sheet name="CATALOGO" sheetId="3" r:id="rId1"/>
  </sheets>
  <externalReferences>
    <externalReference r:id="rId2"/>
  </externalReferences>
  <definedNames>
    <definedName name="_xlnm._FilterDatabase" localSheetId="0" hidden="1">CATALOGO!$A$1:$C$1894</definedName>
    <definedName name="OPO">[1]ICA!#REF!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06" i="3" l="1"/>
  <c r="C1580" i="3"/>
  <c r="C1048" i="3"/>
  <c r="C1061" i="3"/>
  <c r="C1764" i="3" l="1"/>
  <c r="C1373" i="3"/>
  <c r="C1256" i="3"/>
  <c r="C955" i="3"/>
  <c r="C753" i="3" l="1"/>
  <c r="C729" i="3"/>
  <c r="C727" i="3"/>
  <c r="C682" i="3"/>
  <c r="C714" i="3" l="1"/>
  <c r="C450" i="3" l="1"/>
  <c r="C113" i="3" l="1"/>
  <c r="C122" i="3"/>
  <c r="E113" i="3" l="1"/>
  <c r="E115" i="3" s="1"/>
  <c r="C78" i="3"/>
  <c r="C551" i="3"/>
  <c r="C9" i="3"/>
  <c r="C86" i="3"/>
  <c r="C1317" i="3" l="1"/>
  <c r="C1211" i="3"/>
  <c r="C104" i="3" l="1"/>
  <c r="C339" i="3"/>
  <c r="C166" i="3"/>
  <c r="C258" i="3"/>
  <c r="C202" i="3"/>
  <c r="C250" i="3"/>
  <c r="C290" i="3" l="1"/>
  <c r="C109" i="3"/>
  <c r="C101" i="3" l="1"/>
  <c r="C100" i="3" s="1"/>
  <c r="C1243" i="3" l="1"/>
  <c r="C1272" i="3"/>
  <c r="C775" i="3" l="1"/>
  <c r="C449" i="3" l="1"/>
  <c r="C447" i="3"/>
  <c r="C856" i="3" l="1"/>
  <c r="C8" i="3"/>
  <c r="C1294" i="3" l="1"/>
  <c r="C1275" i="3"/>
  <c r="C747" i="3" l="1"/>
  <c r="C706" i="3" l="1"/>
  <c r="C704" i="3" s="1"/>
  <c r="C95" i="3" l="1"/>
  <c r="C1342" i="3" l="1"/>
  <c r="C1893" i="3" l="1"/>
  <c r="C1892" i="3" s="1"/>
  <c r="C1890" i="3"/>
  <c r="C1889" i="3" s="1"/>
  <c r="C1887" i="3"/>
  <c r="C1886" i="3" s="1"/>
  <c r="C1884" i="3"/>
  <c r="C1880" i="3"/>
  <c r="C1877" i="3"/>
  <c r="C1874" i="3"/>
  <c r="C1873" i="3" s="1"/>
  <c r="C1871" i="3"/>
  <c r="C1869" i="3"/>
  <c r="C1867" i="3"/>
  <c r="C1862" i="3"/>
  <c r="C1860" i="3"/>
  <c r="C1854" i="3"/>
  <c r="C1850" i="3"/>
  <c r="C1847" i="3"/>
  <c r="C1843" i="3"/>
  <c r="C1842" i="3" s="1"/>
  <c r="C1840" i="3" s="1"/>
  <c r="C1839" i="3" s="1"/>
  <c r="C1837" i="3"/>
  <c r="C1836" i="3" s="1"/>
  <c r="C1829" i="3"/>
  <c r="C1826" i="3"/>
  <c r="C1822" i="3"/>
  <c r="C1819" i="3"/>
  <c r="C1809" i="3"/>
  <c r="C1805" i="3"/>
  <c r="C1801" i="3"/>
  <c r="C1798" i="3"/>
  <c r="C1797" i="3" s="1"/>
  <c r="C1794" i="3"/>
  <c r="C1792" i="3"/>
  <c r="C1789" i="3"/>
  <c r="C1783" i="3"/>
  <c r="C1779" i="3"/>
  <c r="C1776" i="3"/>
  <c r="C1772" i="3"/>
  <c r="C1770" i="3"/>
  <c r="C1768" i="3"/>
  <c r="C1765" i="3"/>
  <c r="C1762" i="3" s="1"/>
  <c r="C1745" i="3"/>
  <c r="C1743" i="3"/>
  <c r="C1726" i="3"/>
  <c r="C1709" i="3"/>
  <c r="C1692" i="3"/>
  <c r="C1675" i="3"/>
  <c r="C1658" i="3"/>
  <c r="C1641" i="3"/>
  <c r="C1634" i="3"/>
  <c r="C1631" i="3"/>
  <c r="C1197" i="3"/>
  <c r="C1195" i="3"/>
  <c r="C1189" i="3"/>
  <c r="C1177" i="3"/>
  <c r="C1174" i="3"/>
  <c r="C1163" i="3"/>
  <c r="C1158" i="3"/>
  <c r="C1148" i="3"/>
  <c r="C1138" i="3"/>
  <c r="C1135" i="3"/>
  <c r="C1132" i="3"/>
  <c r="C1123" i="3"/>
  <c r="C1118" i="3"/>
  <c r="C1095" i="3"/>
  <c r="C1089" i="3"/>
  <c r="C1087" i="3"/>
  <c r="C1085" i="3"/>
  <c r="C1058" i="3"/>
  <c r="C1056" i="3"/>
  <c r="C1046" i="3"/>
  <c r="C1041" i="3"/>
  <c r="C1026" i="3"/>
  <c r="C1022" i="3"/>
  <c r="C1019" i="3"/>
  <c r="C1017" i="3"/>
  <c r="C1014" i="3"/>
  <c r="C1012" i="3"/>
  <c r="C1009" i="3"/>
  <c r="C1007" i="3"/>
  <c r="C1004" i="3"/>
  <c r="C1003" i="3" s="1"/>
  <c r="C998" i="3"/>
  <c r="C990" i="3"/>
  <c r="C985" i="3"/>
  <c r="C977" i="3"/>
  <c r="C973" i="3"/>
  <c r="C971" i="3"/>
  <c r="C967" i="3"/>
  <c r="C964" i="3"/>
  <c r="C962" i="3"/>
  <c r="C960" i="3"/>
  <c r="C951" i="3"/>
  <c r="C945" i="3"/>
  <c r="C941" i="3"/>
  <c r="C939" i="3"/>
  <c r="C937" i="3"/>
  <c r="C935" i="3"/>
  <c r="C932" i="3"/>
  <c r="C928" i="3"/>
  <c r="C923" i="3"/>
  <c r="C915" i="3"/>
  <c r="C911" i="3"/>
  <c r="C903" i="3"/>
  <c r="C897" i="3"/>
  <c r="C895" i="3"/>
  <c r="C888" i="3"/>
  <c r="C877" i="3"/>
  <c r="C875" i="3"/>
  <c r="C872" i="3"/>
  <c r="C865" i="3"/>
  <c r="C841" i="3"/>
  <c r="C838" i="3"/>
  <c r="C836" i="3"/>
  <c r="C834" i="3"/>
  <c r="C827" i="3"/>
  <c r="C825" i="3"/>
  <c r="C823" i="3"/>
  <c r="C821" i="3"/>
  <c r="C818" i="3"/>
  <c r="C1620" i="3"/>
  <c r="C1618" i="3"/>
  <c r="C1614" i="3"/>
  <c r="C1610" i="3"/>
  <c r="C1600" i="3"/>
  <c r="C1573" i="3"/>
  <c r="C1556" i="3"/>
  <c r="C1553" i="3"/>
  <c r="C1551" i="3"/>
  <c r="C1546" i="3"/>
  <c r="C1532" i="3"/>
  <c r="C1525" i="3"/>
  <c r="C1520" i="3"/>
  <c r="C1505" i="3"/>
  <c r="C1498" i="3"/>
  <c r="C1484" i="3"/>
  <c r="C1466" i="3"/>
  <c r="C1463" i="3"/>
  <c r="C1447" i="3"/>
  <c r="C1431" i="3"/>
  <c r="C1422" i="3"/>
  <c r="C1404" i="3"/>
  <c r="C1368" i="3"/>
  <c r="C1355" i="3"/>
  <c r="C1348" i="3"/>
  <c r="C1325" i="3"/>
  <c r="C1579" i="3" l="1"/>
  <c r="C1105" i="3"/>
  <c r="C1403" i="3"/>
  <c r="C966" i="3"/>
  <c r="C1006" i="3"/>
  <c r="C1016" i="3"/>
  <c r="C1767" i="3"/>
  <c r="C1876" i="3"/>
  <c r="C1011" i="3"/>
  <c r="C1846" i="3"/>
  <c r="C1800" i="3"/>
  <c r="C1775" i="3"/>
  <c r="C1774" i="3" s="1"/>
  <c r="C1640" i="3"/>
  <c r="C1021" i="3"/>
  <c r="C976" i="3"/>
  <c r="C950" i="3"/>
  <c r="C934" i="3"/>
  <c r="C887" i="3"/>
  <c r="C1233" i="3"/>
  <c r="C1210" i="3" s="1"/>
  <c r="C1639" i="3" l="1"/>
  <c r="D1639" i="3" s="1"/>
  <c r="C1845" i="3"/>
  <c r="C949" i="3"/>
  <c r="C900" i="3"/>
  <c r="C899" i="3" s="1"/>
  <c r="C816" i="3"/>
  <c r="C743" i="3"/>
  <c r="C742" i="3" s="1"/>
  <c r="C709" i="3" s="1"/>
  <c r="C697" i="3" s="1"/>
  <c r="C675" i="3"/>
  <c r="C671" i="3" s="1"/>
  <c r="C1636" i="3"/>
  <c r="C1630" i="3"/>
  <c r="C813" i="3"/>
  <c r="C811" i="3"/>
  <c r="C809" i="3"/>
  <c r="C807" i="3"/>
  <c r="C803" i="3"/>
  <c r="C800" i="3"/>
  <c r="C797" i="3"/>
  <c r="C795" i="3"/>
  <c r="C793" i="3"/>
  <c r="C790" i="3"/>
  <c r="C787" i="3"/>
  <c r="C773" i="3"/>
  <c r="C770" i="3"/>
  <c r="C745" i="3"/>
  <c r="C740" i="3"/>
  <c r="C738" i="3"/>
  <c r="C702" i="3"/>
  <c r="C700" i="3"/>
  <c r="C695" i="3"/>
  <c r="C681" i="3" s="1"/>
  <c r="C665" i="3"/>
  <c r="C663" i="3"/>
  <c r="C657" i="3"/>
  <c r="C651" i="3"/>
  <c r="C645" i="3"/>
  <c r="C638" i="3"/>
  <c r="C633" i="3"/>
  <c r="C619" i="3"/>
  <c r="C615" i="3"/>
  <c r="C611" i="3"/>
  <c r="C604" i="3"/>
  <c r="C596" i="3"/>
  <c r="C593" i="3"/>
  <c r="C582" i="3"/>
  <c r="C573" i="3"/>
  <c r="C563" i="3"/>
  <c r="C554" i="3"/>
  <c r="C549" i="3"/>
  <c r="C545" i="3"/>
  <c r="C542" i="3"/>
  <c r="C540" i="3"/>
  <c r="C538" i="3"/>
  <c r="C536" i="3"/>
  <c r="C520" i="3"/>
  <c r="C517" i="3"/>
  <c r="C515" i="3"/>
  <c r="C512" i="3"/>
  <c r="C503" i="3"/>
  <c r="C495" i="3"/>
  <c r="C493" i="3"/>
  <c r="C491" i="3"/>
  <c r="C485" i="3"/>
  <c r="C483" i="3"/>
  <c r="C477" i="3"/>
  <c r="C461" i="3"/>
  <c r="C455" i="3"/>
  <c r="C453" i="3"/>
  <c r="C451" i="3"/>
  <c r="C441" i="3"/>
  <c r="C432" i="3"/>
  <c r="C426" i="3"/>
  <c r="C422" i="3"/>
  <c r="C407" i="3"/>
  <c r="C399" i="3"/>
  <c r="C390" i="3"/>
  <c r="C378" i="3"/>
  <c r="C376" i="3"/>
  <c r="C374" i="3"/>
  <c r="C372" i="3"/>
  <c r="C368" i="3"/>
  <c r="C366" i="3"/>
  <c r="C364" i="3"/>
  <c r="C362" i="3"/>
  <c r="C360" i="3"/>
  <c r="C358" i="3"/>
  <c r="C356" i="3"/>
  <c r="C327" i="3"/>
  <c r="C325" i="3"/>
  <c r="C312" i="3"/>
  <c r="C307" i="3"/>
  <c r="C301" i="3"/>
  <c r="C287" i="3"/>
  <c r="C77" i="3" s="1"/>
  <c r="C278" i="3"/>
  <c r="C269" i="3"/>
  <c r="C248" i="3"/>
  <c r="C246" i="3"/>
  <c r="C241" i="3"/>
  <c r="C238" i="3"/>
  <c r="C221" i="3"/>
  <c r="C185" i="3"/>
  <c r="C67" i="3"/>
  <c r="C62" i="3"/>
  <c r="C60" i="3"/>
  <c r="C55" i="3"/>
  <c r="C52" i="3"/>
  <c r="C45" i="3"/>
  <c r="C40" i="3"/>
  <c r="C35" i="3"/>
  <c r="C30" i="3"/>
  <c r="C24" i="3"/>
  <c r="C20" i="3"/>
  <c r="C15" i="3"/>
  <c r="C12" i="3"/>
  <c r="C4" i="3"/>
  <c r="D949" i="3" l="1"/>
  <c r="D636" i="3"/>
  <c r="C3" i="3"/>
  <c r="C421" i="3"/>
  <c r="C637" i="3"/>
  <c r="C1209" i="3"/>
  <c r="D1209" i="3" s="1"/>
  <c r="C840" i="3"/>
  <c r="C23" i="3"/>
  <c r="C355" i="3"/>
  <c r="C789" i="3"/>
  <c r="C614" i="3"/>
  <c r="C595" i="3"/>
  <c r="C572" i="3"/>
  <c r="C535" i="3"/>
  <c r="C2" i="3" l="1"/>
  <c r="C815" i="3"/>
  <c r="C636" i="3" l="1"/>
  <c r="D2" i="3"/>
  <c r="C1060" i="3" l="1"/>
  <c r="C1045" i="3" l="1"/>
  <c r="C1044" i="3" s="1"/>
  <c r="D1044" i="3" s="1"/>
  <c r="E1641" i="3" s="1"/>
</calcChain>
</file>

<file path=xl/comments1.xml><?xml version="1.0" encoding="utf-8"?>
<comments xmlns="http://schemas.openxmlformats.org/spreadsheetml/2006/main">
  <authors>
    <author>SEVEN</author>
  </authors>
  <commentList>
    <comment ref="B78" authorId="0">
      <text>
        <r>
          <rPr>
            <sz val="9"/>
            <color indexed="81"/>
            <rFont val="Tahoma"/>
            <family val="2"/>
          </rPr>
          <t xml:space="preserve">pendientes por radiocar mes de julio
</t>
        </r>
      </text>
    </comment>
  </commentList>
</comments>
</file>

<file path=xl/sharedStrings.xml><?xml version="1.0" encoding="utf-8"?>
<sst xmlns="http://schemas.openxmlformats.org/spreadsheetml/2006/main" count="1891" uniqueCount="1173">
  <si>
    <t>CÓDIGO</t>
  </si>
  <si>
    <t>DENOMINACIÓN</t>
  </si>
  <si>
    <t xml:space="preserve">ACTIVO             </t>
  </si>
  <si>
    <t xml:space="preserve">DISPONIBLE             </t>
  </si>
  <si>
    <t xml:space="preserve">CAJA             </t>
  </si>
  <si>
    <t xml:space="preserve">CAJA GENERAL            </t>
  </si>
  <si>
    <t xml:space="preserve">CAJA MENOR            </t>
  </si>
  <si>
    <t xml:space="preserve">MONEDA EXTRANJERA            </t>
  </si>
  <si>
    <t xml:space="preserve">BANCOS             </t>
  </si>
  <si>
    <t xml:space="preserve">MONEDA NACIONAL            </t>
  </si>
  <si>
    <t xml:space="preserve">REMESAS EN TRANSITO           </t>
  </si>
  <si>
    <t xml:space="preserve">CUENTAS DE AHORRO           </t>
  </si>
  <si>
    <t xml:space="preserve">CORPORACIONES DE AHORRO Y VIVIENDA         </t>
  </si>
  <si>
    <t xml:space="preserve">ORGANISMOS COOPERATIVOS FINANCIEROS          </t>
  </si>
  <si>
    <t xml:space="preserve">COMPAÑIAS DE FINANCIAMIENTO COMERCIAL          </t>
  </si>
  <si>
    <t xml:space="preserve">FONDOS CON DESTINACION ESPECIFICA          </t>
  </si>
  <si>
    <t xml:space="preserve">RECURSOS PROPIOS            </t>
  </si>
  <si>
    <t xml:space="preserve">RECURSOS DE TERCEROS           </t>
  </si>
  <si>
    <t xml:space="preserve">INVERSIONES             </t>
  </si>
  <si>
    <t xml:space="preserve">ACCIONES             </t>
  </si>
  <si>
    <t xml:space="preserve">ENTIDADES PROMOTORAS DE SALUD          </t>
  </si>
  <si>
    <t xml:space="preserve">INSTITUCIONES PRESTADORAS DE SERVICIOS DE SALUD        </t>
  </si>
  <si>
    <t xml:space="preserve">EMPRESAS DE MEDICINA PREPAGADA          </t>
  </si>
  <si>
    <t xml:space="preserve">OTRAS EMPRESAS            </t>
  </si>
  <si>
    <t xml:space="preserve">a 120599            </t>
  </si>
  <si>
    <t xml:space="preserve">CUOTAS O PARTES DE INTERES SOCIAL        </t>
  </si>
  <si>
    <t xml:space="preserve">a 121099            </t>
  </si>
  <si>
    <t xml:space="preserve">BONOS             </t>
  </si>
  <si>
    <t xml:space="preserve">BONOS PUBLICOS            </t>
  </si>
  <si>
    <t xml:space="preserve">BONOS ORDINARIOS            </t>
  </si>
  <si>
    <t xml:space="preserve">BONOS CONVERTIBLES EN ACCIONES          </t>
  </si>
  <si>
    <t xml:space="preserve">a 121599            </t>
  </si>
  <si>
    <t xml:space="preserve">CEDULAS             </t>
  </si>
  <si>
    <t xml:space="preserve">CEDULAS DE CAPITALIZACION           </t>
  </si>
  <si>
    <t xml:space="preserve">CEDULAS HIPOTECARIAS            </t>
  </si>
  <si>
    <t xml:space="preserve">CEDULAS DE INVERSION           </t>
  </si>
  <si>
    <t xml:space="preserve">a 122099            </t>
  </si>
  <si>
    <t xml:space="preserve">CERTIFICADOS             </t>
  </si>
  <si>
    <t xml:space="preserve">CERTIFICADOS DE DEPOSITO A TERMINO (CDT)        </t>
  </si>
  <si>
    <t xml:space="preserve">CERTIFICADOS DE DEPOSITO DE AHORRO         </t>
  </si>
  <si>
    <t xml:space="preserve">CERTIFICADOS DE AHORRO DE VALOR CONSTANTE (CAVC)       </t>
  </si>
  <si>
    <t xml:space="preserve">CERTIFICADOS DE CAMBIO           </t>
  </si>
  <si>
    <t xml:space="preserve">CERTIFICADOS DE REEMBOLSO TRIBUTARIO (C.E.R.T.)         </t>
  </si>
  <si>
    <t xml:space="preserve">a 122599            </t>
  </si>
  <si>
    <t xml:space="preserve">DERECHOS FIDUCIARIOS            </t>
  </si>
  <si>
    <t xml:space="preserve">FIDEICOMISOS DE INVERSION MONEDA NACIONAL         </t>
  </si>
  <si>
    <t xml:space="preserve">FIDEICOMISOS DE INVERSION MONEDA EXTRANJERA         </t>
  </si>
  <si>
    <t xml:space="preserve">OBLIGATORIAS             </t>
  </si>
  <si>
    <t xml:space="preserve">BONOS DE FINANCIAMIENTO ESPECIAL          </t>
  </si>
  <si>
    <t xml:space="preserve">BONOS DE FINANCIAMIENTO PRESUPUESTAL          </t>
  </si>
  <si>
    <t xml:space="preserve">BONOS PARA DESARROLLO SOCIAL Y SOLIDARIDAD INTERNA (B.D.S.I.)      </t>
  </si>
  <si>
    <t xml:space="preserve">a 125599            </t>
  </si>
  <si>
    <t xml:space="preserve">CUENTAS EN PARTICIPACION           </t>
  </si>
  <si>
    <t xml:space="preserve">a 126099            </t>
  </si>
  <si>
    <t xml:space="preserve">OTRAS INVERSIONES            </t>
  </si>
  <si>
    <t xml:space="preserve">TITULOS             </t>
  </si>
  <si>
    <t xml:space="preserve">ACEPTACIONES BANCARIAS O FINANCIERAS          </t>
  </si>
  <si>
    <t xml:space="preserve">DERECHOS DE RECOMPRA DE INVERSIONES NEGOCIADAS (REPOS)       </t>
  </si>
  <si>
    <t xml:space="preserve">a 129599            </t>
  </si>
  <si>
    <t xml:space="preserve">PROVISIONES             </t>
  </si>
  <si>
    <t xml:space="preserve">DEUDORES             </t>
  </si>
  <si>
    <t>CLIENTES NACIONALES FACTURACION GENERADA PENDIENTE DE RADICAR</t>
  </si>
  <si>
    <t>ENTIDADES PROMOTORAS DE SALUD CONTRIBUTIVO</t>
  </si>
  <si>
    <t>ENTIDADES PROMOTORAS DE SALUD SUBSIDIADO</t>
  </si>
  <si>
    <t xml:space="preserve">INSTITUCIONES PRESTADORAS DE SERVICIOS DE SALUD </t>
  </si>
  <si>
    <t xml:space="preserve">EMPRESAS DE MEDICINA PREPAGADA Y PLANES COMPLEMENTARIOS </t>
  </si>
  <si>
    <t xml:space="preserve">COMPAÑIAS ASEGURADORAS SOAT </t>
  </si>
  <si>
    <t xml:space="preserve">PARTICULARES PERSONAS NATURALES </t>
  </si>
  <si>
    <t xml:space="preserve">PARTICULARES PERSONAS JURIDICAS </t>
  </si>
  <si>
    <t xml:space="preserve">FONDO DE SOLIDARIDAD Y GARANTIA ECAT </t>
  </si>
  <si>
    <t xml:space="preserve">EMPRESAS SOCIALES DEL ESTADO </t>
  </si>
  <si>
    <t xml:space="preserve">ENTIDADES ESPECIALES DE PREVISION SOCIAL </t>
  </si>
  <si>
    <t xml:space="preserve">ADMINISTRADORAS DE RIESGOS LABORALES </t>
  </si>
  <si>
    <t xml:space="preserve">POBLACION POBRE NO AFILIADA </t>
  </si>
  <si>
    <t xml:space="preserve">ASEGURADORAS </t>
  </si>
  <si>
    <t xml:space="preserve">ENTIDADES TERRITORIALES </t>
  </si>
  <si>
    <t xml:space="preserve">PRESTADORES SERVICIOS DE AMBULANCIA </t>
  </si>
  <si>
    <t xml:space="preserve">ENTIDADES DEL REGIMEN DE EXCEPCION </t>
  </si>
  <si>
    <t xml:space="preserve">a 130599 </t>
  </si>
  <si>
    <t xml:space="preserve">CLIENTES NACIONALES FACTURACION RADICADA </t>
  </si>
  <si>
    <t xml:space="preserve">ENTIDADES PROMOTORAS DE SALUD CONTRIBUTIVO </t>
  </si>
  <si>
    <t xml:space="preserve">ENTIDADES PROMOTORAS DE SALUD SUBSIDIADO  </t>
  </si>
  <si>
    <t xml:space="preserve">CLIENTES NACIONALES FACTURACION RADICADA Y GLOSADA SUBSANABLE </t>
  </si>
  <si>
    <t xml:space="preserve">ENTIDADES PROMOTORAS DE SALUD SUBSIDIADO </t>
  </si>
  <si>
    <t xml:space="preserve">CLIENTES NACIONALES FACTURACION RADICADA EN PROCESO JURIDICO </t>
  </si>
  <si>
    <t>CLIENTES NACIONALES FACTURACION RADICADA CONCILIADA</t>
  </si>
  <si>
    <t>INSTITUCIONES PRESTADORAS DE SERVICIOS DE SALUD</t>
  </si>
  <si>
    <t>EMPRESAS DE MEDICINA PREPAGADA Y PLANES COMPLEMENTARIOS</t>
  </si>
  <si>
    <t>COMPAÑIAS ASEGURADORAS SOAT</t>
  </si>
  <si>
    <t>PARTICULARES PERSONAS NATURALES</t>
  </si>
  <si>
    <t>PARTICULARES PERSONAS JURIDICAS</t>
  </si>
  <si>
    <t>FONDO DE SOLIDARIDAD Y GARANTIA ECAT</t>
  </si>
  <si>
    <t>EMPRESAS SOCIALES DEL ESTADO</t>
  </si>
  <si>
    <t>ENTIDADES ESPECIALES DE PREVISION SOCIAL</t>
  </si>
  <si>
    <t>ADMINISTRADORAS DE RIESGOS LABORALES</t>
  </si>
  <si>
    <t>POBLACION POBRE NO AFILIADA</t>
  </si>
  <si>
    <t>ASEGURADORAS</t>
  </si>
  <si>
    <t>ENTIDADES TERRITORIALES</t>
  </si>
  <si>
    <t>PRESTADORES SERVICIOS DE AMBULANCIA</t>
  </si>
  <si>
    <t>ENTIDADES DEL REGIMEN DE EXCEPCION</t>
  </si>
  <si>
    <t>GIROS PARA ABONO A CARTERA PENDIENTES DE APLICAR (CR)</t>
  </si>
  <si>
    <t>INSTITUCIONES PRESTADORAS DE SERVICIOS DE SALUD PRIVADAS</t>
  </si>
  <si>
    <t>FONDO DE SOLIDARIDAD Y GARANTIA ECAT</t>
  </si>
  <si>
    <t xml:space="preserve">CLIENTES DEL EXTERIOR           </t>
  </si>
  <si>
    <t xml:space="preserve">PERSONAS JURIDICAS            </t>
  </si>
  <si>
    <t xml:space="preserve">PERSONAS NATURALES            </t>
  </si>
  <si>
    <t xml:space="preserve">PRESTAMOS Y OPERACIONES DE CREDITO         </t>
  </si>
  <si>
    <t xml:space="preserve">PARTICULARES             </t>
  </si>
  <si>
    <t xml:space="preserve">CASA MATRIZ            </t>
  </si>
  <si>
    <t xml:space="preserve">COMPAÑIAS VINCULADAS            </t>
  </si>
  <si>
    <t xml:space="preserve">CUENTAS CORRIENTES COMERCIALES           </t>
  </si>
  <si>
    <t xml:space="preserve">SUCURSALES             </t>
  </si>
  <si>
    <t xml:space="preserve">a 131799            </t>
  </si>
  <si>
    <t xml:space="preserve">CUENTAS POR COBRAR A DIRECTORES         </t>
  </si>
  <si>
    <t xml:space="preserve">a 132399            </t>
  </si>
  <si>
    <t xml:space="preserve">CUENTAS POR COBRAR A SOCIOS O ACCIONISTAS       </t>
  </si>
  <si>
    <t xml:space="preserve">SOCIOS             </t>
  </si>
  <si>
    <t xml:space="preserve">ACCIONISTAS             </t>
  </si>
  <si>
    <t xml:space="preserve">ANTICIPOS, AVANCES Y DEPOSITOS          </t>
  </si>
  <si>
    <t xml:space="preserve">A PROVEEDORES            </t>
  </si>
  <si>
    <t xml:space="preserve">A CONTRATISTAS            </t>
  </si>
  <si>
    <t xml:space="preserve">A TRABAJADORES            </t>
  </si>
  <si>
    <t xml:space="preserve">PARA IMPORTACIONES            </t>
  </si>
  <si>
    <t xml:space="preserve">PARA RESPONSABILIDADES            </t>
  </si>
  <si>
    <t xml:space="preserve">PARA ADQUISICION DE ACCIONES, CUOTAS O DERECHOS SOCIALES      </t>
  </si>
  <si>
    <t xml:space="preserve">PARA ADQUISICION DE BIENES EN LEASING        </t>
  </si>
  <si>
    <t xml:space="preserve">PARA PROMESAS DE COMPRAVENTA          </t>
  </si>
  <si>
    <t xml:space="preserve">a 133099            </t>
  </si>
  <si>
    <t xml:space="preserve">PROMESAS DE COMPRA VENTA          </t>
  </si>
  <si>
    <t xml:space="preserve">DE BIENES RACES           </t>
  </si>
  <si>
    <t xml:space="preserve">DE MAQUINARIA Y EQUIPO          </t>
  </si>
  <si>
    <t xml:space="preserve">DE FLOTA Y EQUIPO DE TRANSPORTE        </t>
  </si>
  <si>
    <t xml:space="preserve">DE FLOTA Y EQUIPO AEREO         </t>
  </si>
  <si>
    <t xml:space="preserve">DE FLOTA Y EQUIPO FERREO         </t>
  </si>
  <si>
    <t xml:space="preserve">DE FLOTA Y EQUIPO FLUVIAL O MARITIMO       </t>
  </si>
  <si>
    <t xml:space="preserve">DE SEMOVIENTES            </t>
  </si>
  <si>
    <t xml:space="preserve">DE OTROS BIENES           </t>
  </si>
  <si>
    <t xml:space="preserve">INGRESOS POR COBRAR           </t>
  </si>
  <si>
    <t xml:space="preserve">DIVIDENDOS O PARTICIPACIONES           </t>
  </si>
  <si>
    <t xml:space="preserve">INTERESES             </t>
  </si>
  <si>
    <t xml:space="preserve">COMISIONES             </t>
  </si>
  <si>
    <t xml:space="preserve">HONORARIOS             </t>
  </si>
  <si>
    <t xml:space="preserve">SERVICIOS             </t>
  </si>
  <si>
    <t xml:space="preserve">ARRENDAMIENTOS             </t>
  </si>
  <si>
    <t xml:space="preserve">CERT. POR COBRAR           </t>
  </si>
  <si>
    <t xml:space="preserve">OTROS             </t>
  </si>
  <si>
    <t xml:space="preserve">RETENCION SOBRE CONTRATOS           </t>
  </si>
  <si>
    <t xml:space="preserve">DE PRESTACION DE SERVICIOS          </t>
  </si>
  <si>
    <t xml:space="preserve">a 135099            </t>
  </si>
  <si>
    <t xml:space="preserve">ANTICIPO DE IMPUESTOS Y CONTRIBUCIONES O SALDOS A FAVOR     </t>
  </si>
  <si>
    <t xml:space="preserve">ANTICIPO DE IMPUESTOS SOBRE LA RENTA        </t>
  </si>
  <si>
    <t xml:space="preserve">RETENCION EN LA FUENTE          </t>
  </si>
  <si>
    <t xml:space="preserve">SALDO A FAVOR EN LIQUIDACION PRIVADA        </t>
  </si>
  <si>
    <t xml:space="preserve">RETENCIÓN DE IMPUESTO SOBRE LA RENTA PARA LA EQUIDAD (CREE) </t>
  </si>
  <si>
    <t xml:space="preserve">ANTICIPO CONTRIBUCION ESPECIAL           </t>
  </si>
  <si>
    <t xml:space="preserve">RECLAMACIONES             </t>
  </si>
  <si>
    <t xml:space="preserve">A COMPAÑIAS ASEGURADORAS           </t>
  </si>
  <si>
    <t xml:space="preserve">a 136099            </t>
  </si>
  <si>
    <t xml:space="preserve">CUENTAS POR COBRAR A TRABAJADORES         </t>
  </si>
  <si>
    <t xml:space="preserve">EDUCACION             </t>
  </si>
  <si>
    <t xml:space="preserve">CALAMIDAD DOMESTICA            </t>
  </si>
  <si>
    <t xml:space="preserve">RESPONSABILIDADES             </t>
  </si>
  <si>
    <t xml:space="preserve">SERVICIOS MEDICOS, ODONTOLOGICOS Y SIMILARES         </t>
  </si>
  <si>
    <t xml:space="preserve">a 136599            </t>
  </si>
  <si>
    <t xml:space="preserve">DOCUMENTOS POR COBRAR           </t>
  </si>
  <si>
    <t xml:space="preserve">LETRAS             </t>
  </si>
  <si>
    <t xml:space="preserve">PAGARES             </t>
  </si>
  <si>
    <t xml:space="preserve">CHEQUES POSFECHADOS            </t>
  </si>
  <si>
    <t xml:space="preserve">TARJETAS DE CREDITO           </t>
  </si>
  <si>
    <t xml:space="preserve">DEUDORES VARIOS            </t>
  </si>
  <si>
    <t xml:space="preserve">CHEQUES DEVUELTOS            </t>
  </si>
  <si>
    <t xml:space="preserve">TARJETAS DE CREDITO DEVUELTAS          </t>
  </si>
  <si>
    <t xml:space="preserve">PRESTAMOS DE MEDICAMENTOS           </t>
  </si>
  <si>
    <t xml:space="preserve">VENTAS DE INSERVIBLES, DESPERDICIOS Y RECICLAJES        </t>
  </si>
  <si>
    <t xml:space="preserve">CUOTAS PARTES PENSIONES DE JUBILACION         </t>
  </si>
  <si>
    <t xml:space="preserve">VENTA DE PROPIEDADES, PLANTA Y EQUIPO        </t>
  </si>
  <si>
    <t xml:space="preserve">VENTA DE INVERSIONES           </t>
  </si>
  <si>
    <t xml:space="preserve">a 138099            </t>
  </si>
  <si>
    <t xml:space="preserve">DERECHOS DE RECOMPRA DE CARTERA NEGOCIADA        </t>
  </si>
  <si>
    <t xml:space="preserve">a 138599            </t>
  </si>
  <si>
    <t xml:space="preserve">DEUDAS DE DIFICIL COBRO          </t>
  </si>
  <si>
    <t xml:space="preserve">CLIENTES             </t>
  </si>
  <si>
    <t>CLIENTES</t>
  </si>
  <si>
    <t xml:space="preserve">CLIENTES NACIONALES FACTURACION RADICADA CONCILIADA </t>
  </si>
  <si>
    <t xml:space="preserve">INVENTARIOS             </t>
  </si>
  <si>
    <t xml:space="preserve">MATERIAS PRIMAS            </t>
  </si>
  <si>
    <t xml:space="preserve">a 140599            </t>
  </si>
  <si>
    <t xml:space="preserve">PRODUCTOS EN PROCESO           </t>
  </si>
  <si>
    <t xml:space="preserve">a 141099            </t>
  </si>
  <si>
    <t xml:space="preserve">MEDICAMENTOS             </t>
  </si>
  <si>
    <t xml:space="preserve">a 141599            </t>
  </si>
  <si>
    <t xml:space="preserve">MATERIALES MEDICO QUIRURGICOS           </t>
  </si>
  <si>
    <t xml:space="preserve">a 142099            </t>
  </si>
  <si>
    <t xml:space="preserve">MATERIALES REACTIVOS Y LABORATORIO          </t>
  </si>
  <si>
    <t xml:space="preserve">a 142199            </t>
  </si>
  <si>
    <t xml:space="preserve">MATERIALES ODONTOLOGICOS            </t>
  </si>
  <si>
    <t xml:space="preserve">a 142299            </t>
  </si>
  <si>
    <t xml:space="preserve">ORGANOS Y TEJIDOS           </t>
  </si>
  <si>
    <t xml:space="preserve">SANGRE             </t>
  </si>
  <si>
    <t xml:space="preserve">HUESOS             </t>
  </si>
  <si>
    <t xml:space="preserve">a 142399            </t>
  </si>
  <si>
    <t xml:space="preserve">MATERIALES PARA IMAGENOLOGIA           </t>
  </si>
  <si>
    <t xml:space="preserve">a 142499            </t>
  </si>
  <si>
    <t xml:space="preserve">PRODUCTOS TERMINADOS            </t>
  </si>
  <si>
    <t xml:space="preserve">a 143099            </t>
  </si>
  <si>
    <t xml:space="preserve">VIVERES Y RANCHO           </t>
  </si>
  <si>
    <t xml:space="preserve">a 143599            </t>
  </si>
  <si>
    <t xml:space="preserve">MATERIALES, REPUESTOS Y ACCESORIOS          </t>
  </si>
  <si>
    <t xml:space="preserve">ELEMENTOS DE PAPELERIA Y UTILES DE OFICINA       </t>
  </si>
  <si>
    <t xml:space="preserve">DOTACION PARA TRABAJADORES           </t>
  </si>
  <si>
    <t xml:space="preserve">ROPA HOSPITALARIA Y QUIRURGICA          </t>
  </si>
  <si>
    <t xml:space="preserve">ELEMENTOS DE ASEO Y LAVANDERIA         </t>
  </si>
  <si>
    <t xml:space="preserve">REPUESTOS Y ELEMENTOS PARA MANTENIMIENTO         </t>
  </si>
  <si>
    <t xml:space="preserve">COMBUSTIBLES             </t>
  </si>
  <si>
    <t xml:space="preserve">MENAJE Y UTENSILIOS DE COCINA         </t>
  </si>
  <si>
    <t xml:space="preserve">MATERIALES DE CONSTRUCCION           </t>
  </si>
  <si>
    <t xml:space="preserve">ACTIVOS NUEVOS EN ALMACEN          </t>
  </si>
  <si>
    <t xml:space="preserve">REPUESTOS, MAQUINARIA Y EQUIPO MEDICO CIENTIFICO        </t>
  </si>
  <si>
    <t xml:space="preserve">a 145599            </t>
  </si>
  <si>
    <t xml:space="preserve">INVENTARIOS EN TRANSITO           </t>
  </si>
  <si>
    <t xml:space="preserve">MATERIALES REACTIVOS Y DE LABORATORIO         </t>
  </si>
  <si>
    <t xml:space="preserve">MATERIALES REPUESTOS Y ACCESORIOS          </t>
  </si>
  <si>
    <t xml:space="preserve">a 146599            </t>
  </si>
  <si>
    <t xml:space="preserve">OBSOLETOS Y VENCIDOS           </t>
  </si>
  <si>
    <t xml:space="preserve">MATERIALES MEDICO - QUIRURGICOS            </t>
  </si>
  <si>
    <t xml:space="preserve">PRODUCTO TERMINADO            </t>
  </si>
  <si>
    <t xml:space="preserve">MATERIALES, RESPUESTOS Y ACCESORIOS          </t>
  </si>
  <si>
    <t xml:space="preserve">a 149999            </t>
  </si>
  <si>
    <t xml:space="preserve">PROPIEDADES, PLANTA Y EQUIPO          </t>
  </si>
  <si>
    <t xml:space="preserve">TERRENOS             </t>
  </si>
  <si>
    <t xml:space="preserve">URBANOS             </t>
  </si>
  <si>
    <t xml:space="preserve">RURALES             </t>
  </si>
  <si>
    <t xml:space="preserve">a 150499            </t>
  </si>
  <si>
    <t xml:space="preserve">CONSTRUCCIONES EN CURSO           </t>
  </si>
  <si>
    <t xml:space="preserve">CONSTRUCCIONES Y EDIFICACIONES           </t>
  </si>
  <si>
    <t xml:space="preserve">ACUEDUCTOS, PLANTAS Y REDES          </t>
  </si>
  <si>
    <t xml:space="preserve">VIAS DE COMUNICACION           </t>
  </si>
  <si>
    <t xml:space="preserve">POZOS ARTESIANOS            </t>
  </si>
  <si>
    <t xml:space="preserve">a 150899            </t>
  </si>
  <si>
    <t xml:space="preserve">MAQUINARIA Y EQUIPO EN MONTAJE         </t>
  </si>
  <si>
    <t xml:space="preserve">EQUIPO DE OFICINA           </t>
  </si>
  <si>
    <t xml:space="preserve">EQUIPO DE COMPUTO Y COMUNICACION         </t>
  </si>
  <si>
    <t xml:space="preserve">MAQUINARIA Y EQUIPO MEDICO CIENTIFICO         </t>
  </si>
  <si>
    <t xml:space="preserve">EQUIPO DE HOTELERIA, RESTAURANTE Y CAFETERIA        </t>
  </si>
  <si>
    <t xml:space="preserve">EQUIPO DE TRANSPORTE           </t>
  </si>
  <si>
    <t xml:space="preserve">MAQUINARIA Y EQUIPO           </t>
  </si>
  <si>
    <t xml:space="preserve">a 151299            </t>
  </si>
  <si>
    <t xml:space="preserve">EDIFICIOS             </t>
  </si>
  <si>
    <t xml:space="preserve">OFICINAS             </t>
  </si>
  <si>
    <t xml:space="preserve">BODEGAS             </t>
  </si>
  <si>
    <t xml:space="preserve">PARQUEADEROS             </t>
  </si>
  <si>
    <t xml:space="preserve">a 151699            </t>
  </si>
  <si>
    <t xml:space="preserve">MAQUINARIA Y EQUIPO DE HOTELERIA         </t>
  </si>
  <si>
    <t xml:space="preserve">MAQUINARIA Y EQUIPO DE RESTAURANTE Y CAFETERIA       </t>
  </si>
  <si>
    <t xml:space="preserve">MAQUINARIA Y EQUIPO DE CALDERAS         </t>
  </si>
  <si>
    <t xml:space="preserve">MAQUINARIA Y EQUIPO DE LAVANDERIA         </t>
  </si>
  <si>
    <t xml:space="preserve">a 153699            </t>
  </si>
  <si>
    <t xml:space="preserve">AUTOS, CAMIONETAS Y CAMPEROS          </t>
  </si>
  <si>
    <t xml:space="preserve">CAMIONES VOLQUETAS Y FURGONES          </t>
  </si>
  <si>
    <t xml:space="preserve">TRACTOMULAS Y REMOLQUES           </t>
  </si>
  <si>
    <t xml:space="preserve">BUSES Y BUSETAS           </t>
  </si>
  <si>
    <t xml:space="preserve">RECOLECTORES Y CONTENEDORES           </t>
  </si>
  <si>
    <t xml:space="preserve">MONTACARGAS             </t>
  </si>
  <si>
    <t xml:space="preserve">PALAS Y GRUAS           </t>
  </si>
  <si>
    <t xml:space="preserve">MOTOCICLETAS             </t>
  </si>
  <si>
    <t xml:space="preserve">BICICLETAS             </t>
  </si>
  <si>
    <t xml:space="preserve">BUQUES             </t>
  </si>
  <si>
    <t xml:space="preserve">LANCHAS             </t>
  </si>
  <si>
    <t xml:space="preserve">REMOLCADORAS             </t>
  </si>
  <si>
    <t xml:space="preserve">BOTES             </t>
  </si>
  <si>
    <t xml:space="preserve">a 154099            </t>
  </si>
  <si>
    <t xml:space="preserve">ACUEDUCTO Y CANALIZACIONES           </t>
  </si>
  <si>
    <t xml:space="preserve">PLANTAS DE GENERACION DE ENERGIA         </t>
  </si>
  <si>
    <t xml:space="preserve">PLANTAS DE TRATAMIENTO           </t>
  </si>
  <si>
    <t xml:space="preserve">RED DE GASES           </t>
  </si>
  <si>
    <t xml:space="preserve">a 155699            </t>
  </si>
  <si>
    <t xml:space="preserve">ARMAMENTO DE VIGILANCIA           </t>
  </si>
  <si>
    <t xml:space="preserve">a 156099            </t>
  </si>
  <si>
    <t xml:space="preserve">PUENTES             </t>
  </si>
  <si>
    <t xml:space="preserve">CALLES             </t>
  </si>
  <si>
    <t xml:space="preserve">HELIPUERTOS Y AERODROMOS           </t>
  </si>
  <si>
    <t xml:space="preserve">a 156899            </t>
  </si>
  <si>
    <t xml:space="preserve">a 157699            </t>
  </si>
  <si>
    <t xml:space="preserve">SEMOVIENTES             </t>
  </si>
  <si>
    <t xml:space="preserve">a 158499            </t>
  </si>
  <si>
    <t xml:space="preserve">PROPIEDADES, PLANTA Y EQUIPO EN TRANSITO        </t>
  </si>
  <si>
    <t xml:space="preserve">MAQUINARIA Y EQUIPO MEDICO - CIENTIFICO          </t>
  </si>
  <si>
    <t xml:space="preserve">DEPRECIACION ACUMULADA            </t>
  </si>
  <si>
    <t xml:space="preserve">DEPRECIACION DIFERIDA            </t>
  </si>
  <si>
    <t xml:space="preserve">EXCESO FISCAL SOBRE LA CONTABLE         </t>
  </si>
  <si>
    <t xml:space="preserve">DEFECTO FISCAL SOBRE LA CONTABLE (CR)        </t>
  </si>
  <si>
    <t xml:space="preserve">AMORTIZACION ACUMULADA            </t>
  </si>
  <si>
    <t xml:space="preserve">a 159799            </t>
  </si>
  <si>
    <t xml:space="preserve">AGOTAMIENTO ACUMULADO            </t>
  </si>
  <si>
    <t xml:space="preserve">MINAS             </t>
  </si>
  <si>
    <t>MAQUINARIA Y EQUIPO MEDICO CIENTIFICO</t>
  </si>
  <si>
    <t xml:space="preserve">INTANGIBLES             </t>
  </si>
  <si>
    <t xml:space="preserve">CREDITO MERCANTIL            </t>
  </si>
  <si>
    <t xml:space="preserve">ADQUIRIDO             </t>
  </si>
  <si>
    <t xml:space="preserve">MARCAS             </t>
  </si>
  <si>
    <t xml:space="preserve">ADQUIRIDAS             </t>
  </si>
  <si>
    <t xml:space="preserve">PATENTES             </t>
  </si>
  <si>
    <t xml:space="preserve">CONCESIONES Y FRANQUICIAS           </t>
  </si>
  <si>
    <t xml:space="preserve">CONCESIONES             </t>
  </si>
  <si>
    <t xml:space="preserve">FRANQUICIAS             </t>
  </si>
  <si>
    <t xml:space="preserve">DERECHOS             </t>
  </si>
  <si>
    <t xml:space="preserve">DE AUTOR            </t>
  </si>
  <si>
    <t xml:space="preserve">EN FIDEICOMISOS            </t>
  </si>
  <si>
    <t xml:space="preserve">EN BIENES RECIBIDOS EN ARRENDAMIENTO FINANCIERO (LEASING)       </t>
  </si>
  <si>
    <t xml:space="preserve">KNOW HOW            </t>
  </si>
  <si>
    <t xml:space="preserve">a 163099            </t>
  </si>
  <si>
    <t xml:space="preserve">LICENCIAS             </t>
  </si>
  <si>
    <t xml:space="preserve">a 169899            </t>
  </si>
  <si>
    <t xml:space="preserve">PROVISION DE INTANGIBLES           </t>
  </si>
  <si>
    <t xml:space="preserve">a 169999            </t>
  </si>
  <si>
    <t xml:space="preserve">DIFERIDOS             </t>
  </si>
  <si>
    <t xml:space="preserve">GASTOS PAGADOS POR ANTICIPADO          </t>
  </si>
  <si>
    <t xml:space="preserve">MANTENIMIENTO MAQUINARIA Y EQUIPO          </t>
  </si>
  <si>
    <t xml:space="preserve">SEGUROS             </t>
  </si>
  <si>
    <t xml:space="preserve">SERVICIOS DE SALUD           </t>
  </si>
  <si>
    <t xml:space="preserve">a 170599            </t>
  </si>
  <si>
    <t xml:space="preserve">CARGOS DIFERIDOS            </t>
  </si>
  <si>
    <t xml:space="preserve">ORGANIZACION Y PREOPERATIVOS           </t>
  </si>
  <si>
    <t xml:space="preserve">REMODELACIONES Y MEJORAS A INSTALACIONES         </t>
  </si>
  <si>
    <t xml:space="preserve">ESTUDIOS, INVESTIGACIONES Y PROYECTOS          </t>
  </si>
  <si>
    <t xml:space="preserve">PROGRAMAS PARA COMPUTADOR (SOFTWARE)          </t>
  </si>
  <si>
    <t xml:space="preserve">UTILES Y PAPELERIA           </t>
  </si>
  <si>
    <t xml:space="preserve">ENTRENAMIENTO DE PERSONAL           </t>
  </si>
  <si>
    <t xml:space="preserve">IMPUESTOS DIFERIDOS            </t>
  </si>
  <si>
    <t xml:space="preserve">PUBLICIDAD, PROPAGANDA Y PROMOCION          </t>
  </si>
  <si>
    <t xml:space="preserve">NOMINA POR DISTRIBUIR           </t>
  </si>
  <si>
    <t xml:space="preserve">a 171099            </t>
  </si>
  <si>
    <t xml:space="preserve">CARGO POR CORRECCION MONETARIA DIFERIDA         </t>
  </si>
  <si>
    <t xml:space="preserve">a 173099            </t>
  </si>
  <si>
    <t xml:space="preserve">OTROS ACTIVOS            </t>
  </si>
  <si>
    <t xml:space="preserve">BIENES DE ARTE Y CULTURA         </t>
  </si>
  <si>
    <t xml:space="preserve">OBRAS DE ARTE           </t>
  </si>
  <si>
    <t xml:space="preserve">BIBLIOTECAS             </t>
  </si>
  <si>
    <t xml:space="preserve">BIENES DE CULTO           </t>
  </si>
  <si>
    <t xml:space="preserve">JOYAS             </t>
  </si>
  <si>
    <t xml:space="preserve">ELEMENTOS DE MUSEO           </t>
  </si>
  <si>
    <t xml:space="preserve">ELEMENTOS MUSICALES            </t>
  </si>
  <si>
    <t xml:space="preserve">a 180599            </t>
  </si>
  <si>
    <t xml:space="preserve">DIVERSOS             </t>
  </si>
  <si>
    <t xml:space="preserve">BIENES ENTREGADOS EN COMODATO          </t>
  </si>
  <si>
    <t xml:space="preserve">BIENES RECIBIDOS EN PAGO          </t>
  </si>
  <si>
    <t xml:space="preserve">AMORTIZACION ACUMULADA DE BIENES ENTREGADOS EN COMODATO (CR)      </t>
  </si>
  <si>
    <t xml:space="preserve">CULTIVOS EN DESARROLLO           </t>
  </si>
  <si>
    <t xml:space="preserve">a 189599            </t>
  </si>
  <si>
    <t xml:space="preserve">VALORIZACIONES             </t>
  </si>
  <si>
    <t xml:space="preserve">DE INVERSIONES            </t>
  </si>
  <si>
    <t xml:space="preserve">a 190599            </t>
  </si>
  <si>
    <t xml:space="preserve">DE PROPIEDADES, PLANTA Y EQUIPO         </t>
  </si>
  <si>
    <t xml:space="preserve">DE OTROS ACTIVOS           </t>
  </si>
  <si>
    <t xml:space="preserve">PASIVO             </t>
  </si>
  <si>
    <t xml:space="preserve">OBLIGACIONES FINANCIERAS            </t>
  </si>
  <si>
    <t xml:space="preserve">BANCOS NACIONALES            </t>
  </si>
  <si>
    <t xml:space="preserve">SOBREGIROS             </t>
  </si>
  <si>
    <t xml:space="preserve">CARTAS DE CREDITO           </t>
  </si>
  <si>
    <t xml:space="preserve">ACEPTACIONES BANCARIAS            </t>
  </si>
  <si>
    <t xml:space="preserve">a 210599            </t>
  </si>
  <si>
    <t xml:space="preserve">ENTIDADES FINANCIERAS DEL EXTERIOR          </t>
  </si>
  <si>
    <t xml:space="preserve">a 211099            </t>
  </si>
  <si>
    <t xml:space="preserve">CORPORACIONES FINANCIERAS            </t>
  </si>
  <si>
    <t xml:space="preserve">CONTRATOS DE ARRENDAMIENTO FINANCIERO          </t>
  </si>
  <si>
    <t xml:space="preserve">a 211599            </t>
  </si>
  <si>
    <t xml:space="preserve">a 212099            </t>
  </si>
  <si>
    <t xml:space="preserve">COMPROMISOS DE RECOMPRA DE CARTERA NEGOCIADA        </t>
  </si>
  <si>
    <t xml:space="preserve">a 214099            </t>
  </si>
  <si>
    <t xml:space="preserve">OBLIGACIONES GUBERNAMENTALES            </t>
  </si>
  <si>
    <t xml:space="preserve">ENTIDADES NACIONALES            </t>
  </si>
  <si>
    <t xml:space="preserve">ENTIDADES DEPARTAMENTALES            </t>
  </si>
  <si>
    <t xml:space="preserve">ENTIDADES MUNICIPALES            </t>
  </si>
  <si>
    <t xml:space="preserve">ENTIDDAES DISTRITALES            </t>
  </si>
  <si>
    <t xml:space="preserve">a 214599            </t>
  </si>
  <si>
    <t xml:space="preserve">OTRAS OBLIGACIONES            </t>
  </si>
  <si>
    <t xml:space="preserve">FONDOS Y COOPERATIVAS           </t>
  </si>
  <si>
    <t xml:space="preserve">SOCIOS O ACCIONISTAS           </t>
  </si>
  <si>
    <t xml:space="preserve">DIRECTORES             </t>
  </si>
  <si>
    <t xml:space="preserve">COMPROMISOS DE RECOMPRA DE INVERSIONES NEGOCIADAS        </t>
  </si>
  <si>
    <t xml:space="preserve">a 219599            </t>
  </si>
  <si>
    <t xml:space="preserve">PROVEEDORES             </t>
  </si>
  <si>
    <t xml:space="preserve">NACIONALES             </t>
  </si>
  <si>
    <t xml:space="preserve">DEL EXTERIOR            </t>
  </si>
  <si>
    <t xml:space="preserve">a 221099            </t>
  </si>
  <si>
    <t xml:space="preserve">CUENTAS POR PAGAR           </t>
  </si>
  <si>
    <t xml:space="preserve">a 230599            </t>
  </si>
  <si>
    <t xml:space="preserve">A COMPAÑIAS VINCULADAS           </t>
  </si>
  <si>
    <t xml:space="preserve">a 231599            </t>
  </si>
  <si>
    <t xml:space="preserve">CASA PRINCIPAL            </t>
  </si>
  <si>
    <t xml:space="preserve">a 231799            </t>
  </si>
  <si>
    <t xml:space="preserve">OBRAS CIVILES            </t>
  </si>
  <si>
    <t xml:space="preserve">COSTOS Y GASTOS POR PAGAR         </t>
  </si>
  <si>
    <t xml:space="preserve">GASTOS FINANCIEROS            </t>
  </si>
  <si>
    <t xml:space="preserve">GASTOS LEGALES            </t>
  </si>
  <si>
    <t xml:space="preserve">LIBROS, SUSCRIPCIONES, PERIODICOS Y REVISTAS         </t>
  </si>
  <si>
    <t xml:space="preserve">TRANSPORTES, FLETES Y ACARREOS          </t>
  </si>
  <si>
    <t xml:space="preserve">SERVICIOS PUBLICOS            </t>
  </si>
  <si>
    <t xml:space="preserve">GASTOS DE VIAJE           </t>
  </si>
  <si>
    <t xml:space="preserve">GASTOS DE REPRESENTACION Y RELACIONES PUBLICAS        </t>
  </si>
  <si>
    <t xml:space="preserve">SERVICIOS ADUANEROS            </t>
  </si>
  <si>
    <t xml:space="preserve">a 233599            </t>
  </si>
  <si>
    <t xml:space="preserve">INSTALAMENTOS POR PAGAR           </t>
  </si>
  <si>
    <t xml:space="preserve">a 234099            </t>
  </si>
  <si>
    <t xml:space="preserve">ACREEDORES OFICIALES            </t>
  </si>
  <si>
    <t xml:space="preserve">a 234599            </t>
  </si>
  <si>
    <t xml:space="preserve">DEUDAS CON ACCIONISTAS O SOCIOS         </t>
  </si>
  <si>
    <t xml:space="preserve">DEUDAS CON DIRECTORES           </t>
  </si>
  <si>
    <t xml:space="preserve">a 235799            </t>
  </si>
  <si>
    <t xml:space="preserve">DIVIDENDOS O PARTICIPACIONES POR PAGAR         </t>
  </si>
  <si>
    <t xml:space="preserve">RETENCION EN LA FUENTE E IMPUESTO DE TIMBRE      </t>
  </si>
  <si>
    <t xml:space="preserve">SALARIOS Y PAGOS LABORALES          </t>
  </si>
  <si>
    <t xml:space="preserve">RENDIMIENTOS FINANCIEROS            </t>
  </si>
  <si>
    <t xml:space="preserve">COMPRAS             </t>
  </si>
  <si>
    <t xml:space="preserve">POR PAGOS AL EXTERIOR          </t>
  </si>
  <si>
    <t xml:space="preserve">POR INGRESOS OBTENIDOS EN EL EXTERIOR        </t>
  </si>
  <si>
    <t xml:space="preserve">ENAJENACION PROPIEDADES, PLANTA Y EQUIPO PERSONAS NATURALES       </t>
  </si>
  <si>
    <t xml:space="preserve">POR IMPUESTO DE TIMBRE          </t>
  </si>
  <si>
    <t xml:space="preserve">OTRAS RETENCIONES            </t>
  </si>
  <si>
    <t xml:space="preserve">AUTORRETENCIONES             </t>
  </si>
  <si>
    <t xml:space="preserve">IMPUESTO A LAS VENTAS RETENIDO         </t>
  </si>
  <si>
    <t xml:space="preserve">REGIMEN COMUN            </t>
  </si>
  <si>
    <t xml:space="preserve">REGIMEN SIMPLIFICADO            </t>
  </si>
  <si>
    <t xml:space="preserve">IMPUESTO DE INDUSTRIA Y COMERCIO RETENIDO        </t>
  </si>
  <si>
    <t xml:space="preserve">a 236899            </t>
  </si>
  <si>
    <t xml:space="preserve">RETENCIONES Y APORTES DE NOMINA         </t>
  </si>
  <si>
    <t xml:space="preserve">APORTES ADMINISTRADORAS DE PENSIONES          </t>
  </si>
  <si>
    <t xml:space="preserve">APORTES ENTIDADES PROMOTORAS DE SALUD         </t>
  </si>
  <si>
    <t xml:space="preserve">APORTES ADMINISTRADORAS DE RIESGOS PROFESIONALES         </t>
  </si>
  <si>
    <t xml:space="preserve">FONDO DE SOLIDARIDAD Y GARANTIA         </t>
  </si>
  <si>
    <t xml:space="preserve">APORTES AL I.C.B.F., SENA Y CAJAS DE COMPENSACION      </t>
  </si>
  <si>
    <t xml:space="preserve">EMBARGOS JUDICIALES            </t>
  </si>
  <si>
    <t xml:space="preserve">LIBRANZAS             </t>
  </si>
  <si>
    <t xml:space="preserve">SINDICATOS             </t>
  </si>
  <si>
    <t xml:space="preserve">COOPERATIVAS             </t>
  </si>
  <si>
    <t xml:space="preserve">FONDOS DE EMPLEADOS           </t>
  </si>
  <si>
    <t xml:space="preserve">a 237099            </t>
  </si>
  <si>
    <t xml:space="preserve">ACREEDORES VARIOS            </t>
  </si>
  <si>
    <t xml:space="preserve">a 238099            </t>
  </si>
  <si>
    <t xml:space="preserve">IMPUESTOS, GRAVAMENES Y TASAS          </t>
  </si>
  <si>
    <t xml:space="preserve">DE RENTA Y COMPLEMENTARIOS          </t>
  </si>
  <si>
    <t xml:space="preserve">VIGENCIA FISCAL CORRIENTE           </t>
  </si>
  <si>
    <t xml:space="preserve">VIGENCIAS FISCALES ANTERIORES           </t>
  </si>
  <si>
    <t xml:space="preserve">IMPUESTO SOBRE LAS VENTAS POR PAGAR        </t>
  </si>
  <si>
    <t xml:space="preserve">a 240899            </t>
  </si>
  <si>
    <t xml:space="preserve">DE INDUSTRIA Y COMERCIO          </t>
  </si>
  <si>
    <t xml:space="preserve">a 241299            </t>
  </si>
  <si>
    <t xml:space="preserve">A LA PROPIEDAD RAIZ          </t>
  </si>
  <si>
    <t xml:space="preserve">PREDIAL             </t>
  </si>
  <si>
    <t xml:space="preserve">a 241699            </t>
  </si>
  <si>
    <t xml:space="preserve">DERECHOS SOBRE INSTRUMENTOS PUBLICOS          </t>
  </si>
  <si>
    <t xml:space="preserve">REGISTRO Y ANOTACION (I.R.A.)          </t>
  </si>
  <si>
    <t xml:space="preserve">a 242099            </t>
  </si>
  <si>
    <t xml:space="preserve">DE VALORIZACION            </t>
  </si>
  <si>
    <t xml:space="preserve">CONTRIBUCION DE VALORIZACION           </t>
  </si>
  <si>
    <t xml:space="preserve">CONTRIBUCION DE BENEFICIO GENERAL          </t>
  </si>
  <si>
    <t xml:space="preserve">a 242499            </t>
  </si>
  <si>
    <t xml:space="preserve">DE VEHICULOS            </t>
  </si>
  <si>
    <t xml:space="preserve">a 243699            </t>
  </si>
  <si>
    <t xml:space="preserve">A LAS IMPORTACIONES           </t>
  </si>
  <si>
    <t xml:space="preserve">a 245699            </t>
  </si>
  <si>
    <t xml:space="preserve">IMPUESTO SOBRE LA RENTA PARA LA EQUIDAD (CREE) </t>
  </si>
  <si>
    <t xml:space="preserve">OTROS IMPUESTOS, GRAVAMENES Y TASAS         </t>
  </si>
  <si>
    <t xml:space="preserve">a 249599            </t>
  </si>
  <si>
    <t xml:space="preserve">OBLIGACIONES LABORALES            </t>
  </si>
  <si>
    <t xml:space="preserve">NOMINA POR PAGAR           </t>
  </si>
  <si>
    <t xml:space="preserve">CESANTIAS CONSOLIDADAS            </t>
  </si>
  <si>
    <t xml:space="preserve">LEY LABORAL ANTERIOR           </t>
  </si>
  <si>
    <t xml:space="preserve">LEY 5O DE 199O Y NORMAS POSTERIORES       </t>
  </si>
  <si>
    <t xml:space="preserve">INTERESES SOBRE CESANTIAS           </t>
  </si>
  <si>
    <t xml:space="preserve">a 251599            </t>
  </si>
  <si>
    <t xml:space="preserve">PRIMA DE SERVICIOS           </t>
  </si>
  <si>
    <t xml:space="preserve">a 252099            </t>
  </si>
  <si>
    <t xml:space="preserve">VACACIONES CONSOLIDADAS            </t>
  </si>
  <si>
    <t xml:space="preserve">a 252599            </t>
  </si>
  <si>
    <t xml:space="preserve">PRESTACIONES EXTRALEGALES            </t>
  </si>
  <si>
    <t xml:space="preserve">AUXILIOS             </t>
  </si>
  <si>
    <t xml:space="preserve">BONIFICACIONES             </t>
  </si>
  <si>
    <t xml:space="preserve">PRIMAS             </t>
  </si>
  <si>
    <t xml:space="preserve">VACACIONES             </t>
  </si>
  <si>
    <t xml:space="preserve">a 253099            </t>
  </si>
  <si>
    <t xml:space="preserve">PENSIONES POR PAGAR           </t>
  </si>
  <si>
    <t xml:space="preserve">a 253299            </t>
  </si>
  <si>
    <t xml:space="preserve">a 253599            </t>
  </si>
  <si>
    <t xml:space="preserve">INDEMNIZACIONES LABORALES            </t>
  </si>
  <si>
    <t xml:space="preserve">a 254099            </t>
  </si>
  <si>
    <t xml:space="preserve">PASIVOS ESTIMADOS Y PROVISIONES          </t>
  </si>
  <si>
    <t xml:space="preserve">PARA COSTOS Y GASTOS          </t>
  </si>
  <si>
    <t xml:space="preserve">a 260599            </t>
  </si>
  <si>
    <t xml:space="preserve">PARA OBLIGACIONES LABORALES           </t>
  </si>
  <si>
    <t xml:space="preserve">CESANTIAS             </t>
  </si>
  <si>
    <t xml:space="preserve">VIATICOS             </t>
  </si>
  <si>
    <t xml:space="preserve">DOTACION Y SUMINISTRO DE TRABAJADORES         </t>
  </si>
  <si>
    <t xml:space="preserve">a 261099            </t>
  </si>
  <si>
    <t xml:space="preserve">PARA OBLIGACIONES FISCALES           </t>
  </si>
  <si>
    <t xml:space="preserve">PENSIONES DE JUBILACION           </t>
  </si>
  <si>
    <t xml:space="preserve">CALCULO ACTUARIAL PENSIONES DE JUBILACION         </t>
  </si>
  <si>
    <t xml:space="preserve">PENSIONES DE JUBILACION POR AMORTIZAR (DB)        </t>
  </si>
  <si>
    <t xml:space="preserve">PARA ADICIONES Y MEJORAS          </t>
  </si>
  <si>
    <t xml:space="preserve">a 263099            </t>
  </si>
  <si>
    <t xml:space="preserve">PARA CONTINGENCIAS            </t>
  </si>
  <si>
    <t xml:space="preserve">MULTAS Y SANCIONES AUTORIDADES ADMINISTRATIVAS         </t>
  </si>
  <si>
    <t xml:space="preserve">INTERESES POR MULTAS Y SANCIONES         </t>
  </si>
  <si>
    <t xml:space="preserve">RECLAMOS             </t>
  </si>
  <si>
    <t xml:space="preserve">LABORALES             </t>
  </si>
  <si>
    <t xml:space="preserve">CIVILES             </t>
  </si>
  <si>
    <t xml:space="preserve">PENALES             </t>
  </si>
  <si>
    <t xml:space="preserve">ADMINISTRATIVOS             </t>
  </si>
  <si>
    <t xml:space="preserve">COMERCIALES             </t>
  </si>
  <si>
    <t xml:space="preserve">a 263599            </t>
  </si>
  <si>
    <t xml:space="preserve">INGRESOS RECIBIDOS POR ANTICIPADO          </t>
  </si>
  <si>
    <t xml:space="preserve">CONTRATOS DE PRESTACION DE SERVICIOS DE SALUD       </t>
  </si>
  <si>
    <t xml:space="preserve">a 270599            </t>
  </si>
  <si>
    <t xml:space="preserve">CREDITO POR CORRECCION MONETARIA DIFERIDA         </t>
  </si>
  <si>
    <t xml:space="preserve">a 272099            </t>
  </si>
  <si>
    <t xml:space="preserve">a 272599            </t>
  </si>
  <si>
    <t xml:space="preserve">OTROS PASIVOS            </t>
  </si>
  <si>
    <t xml:space="preserve">ANTICIPOS Y AVANCES RECIBIDOS          </t>
  </si>
  <si>
    <t xml:space="preserve">POR PRESTACION DE SERVICIOS DE SALUD        </t>
  </si>
  <si>
    <t xml:space="preserve">a 280599            </t>
  </si>
  <si>
    <t xml:space="preserve">DEPOSITOS RECIBIDOS            </t>
  </si>
  <si>
    <t xml:space="preserve">PARA FUTURA SUSCRIPCION DE ACCIONES         </t>
  </si>
  <si>
    <t xml:space="preserve">PARA FUTURO PAGO DE CUOTAS O DERECHOS SOCIALES      </t>
  </si>
  <si>
    <t xml:space="preserve">PARA GARANTIA EN LA PRESTACION DE SERVICIOS       </t>
  </si>
  <si>
    <t xml:space="preserve">PARA GARANTIA DE CONTRATOS          </t>
  </si>
  <si>
    <t xml:space="preserve">DE LICITACIONES            </t>
  </si>
  <si>
    <t xml:space="preserve">DE MANEJO DE BIENES          </t>
  </si>
  <si>
    <t xml:space="preserve">a 281099            </t>
  </si>
  <si>
    <t xml:space="preserve">INGRESOS RECIBIDOS PARA TERCEROS          </t>
  </si>
  <si>
    <t xml:space="preserve">VALORES RECIBIDOS PARA TERCEROS          </t>
  </si>
  <si>
    <t xml:space="preserve">PRESTACION DE SERVICIOS POR CUENTA DE TERCEROS       </t>
  </si>
  <si>
    <t xml:space="preserve">a 281599            </t>
  </si>
  <si>
    <t xml:space="preserve">FONDOS DE TERCEROS O DONACIONES EN ADMINISTRACION       </t>
  </si>
  <si>
    <t xml:space="preserve">FONDOS PARA PROGRAMAS ESPECIALES          </t>
  </si>
  <si>
    <t xml:space="preserve">FONDOS DE LIBRE INVERSION O UTILIZACION        </t>
  </si>
  <si>
    <t xml:space="preserve">DONACIONES PARA PROYECTOS ESPECIALES          </t>
  </si>
  <si>
    <t xml:space="preserve">DONACIONES CON DESTINACION ESPECIFICA          </t>
  </si>
  <si>
    <t xml:space="preserve">DONACIONES DE LIBRE INVERSION O UTILIZACION        </t>
  </si>
  <si>
    <t xml:space="preserve">a 282399            </t>
  </si>
  <si>
    <t xml:space="preserve">RETENCIONES A TERCEROS SOBRE CONTRATOS         </t>
  </si>
  <si>
    <t xml:space="preserve">CUMPLIMIENTO OBLIGACIONES LABORALES           </t>
  </si>
  <si>
    <t xml:space="preserve">PARA ESTABILIDAD DE OBRA          </t>
  </si>
  <si>
    <t xml:space="preserve">GARANTIA CUMPLIMIENTO DE CONTRATOS          </t>
  </si>
  <si>
    <t xml:space="preserve">a 282599            </t>
  </si>
  <si>
    <t xml:space="preserve">INDEMNIZACIONES             </t>
  </si>
  <si>
    <t xml:space="preserve">DEPOSITOS JUDICIALES            </t>
  </si>
  <si>
    <t xml:space="preserve">a 283099            </t>
  </si>
  <si>
    <t xml:space="preserve">a 284099            </t>
  </si>
  <si>
    <t xml:space="preserve">BONOS Y PAPELES COMERCIALES          </t>
  </si>
  <si>
    <t xml:space="preserve">BONOS EN CIRCULACION           </t>
  </si>
  <si>
    <t xml:space="preserve">a 290599            </t>
  </si>
  <si>
    <t xml:space="preserve">BONOS OBLIGATORIAMENTE CONVERTIBLES EN ACCIONES         </t>
  </si>
  <si>
    <t xml:space="preserve">a 291099            </t>
  </si>
  <si>
    <t xml:space="preserve">PAPELES COMERCIALES            </t>
  </si>
  <si>
    <t xml:space="preserve">a 291599            </t>
  </si>
  <si>
    <t xml:space="preserve">BONOS PENSIONALES            </t>
  </si>
  <si>
    <t xml:space="preserve">VALOR BONOS PENSIONALES           </t>
  </si>
  <si>
    <t xml:space="preserve">BONOS PENSIONALES POR AMORTIZAR (DB)         </t>
  </si>
  <si>
    <t xml:space="preserve">INTERESES CAUSADOS SOBRE BONOS PENSIONALES         </t>
  </si>
  <si>
    <t xml:space="preserve">TITULOS PENSIONALES            </t>
  </si>
  <si>
    <t xml:space="preserve">VALOR TITULOS PENSIONALES           </t>
  </si>
  <si>
    <t xml:space="preserve">TITULOS PENSIONALES POR AMORTIZAR (DB)         </t>
  </si>
  <si>
    <t xml:space="preserve">INTERESES CAUSADOS SOBRE TITULOS PENSIONALES         </t>
  </si>
  <si>
    <t xml:space="preserve">PATRIMONIO             </t>
  </si>
  <si>
    <t xml:space="preserve">CAPITAL SOCIAL            </t>
  </si>
  <si>
    <t xml:space="preserve">CAPITAL SUSCRITO Y PAGADO          </t>
  </si>
  <si>
    <t xml:space="preserve">CAPITAL AUTORIZADO            </t>
  </si>
  <si>
    <t xml:space="preserve">CAPITAL POR SUSCRIBIR (DB)          </t>
  </si>
  <si>
    <t xml:space="preserve">CAPITAL SUSCRITO POR COBRAR (DB)         </t>
  </si>
  <si>
    <t xml:space="preserve">APORTES SOCIALES            </t>
  </si>
  <si>
    <t xml:space="preserve">CAPITAL ASIGNADO            </t>
  </si>
  <si>
    <t xml:space="preserve">a 312099            </t>
  </si>
  <si>
    <t xml:space="preserve">CAPITAL DE PERSONAS NATURALES          </t>
  </si>
  <si>
    <t xml:space="preserve">a 313099            </t>
  </si>
  <si>
    <t xml:space="preserve">APORTES DEL ESTADO           </t>
  </si>
  <si>
    <t xml:space="preserve">a 313599            </t>
  </si>
  <si>
    <t xml:space="preserve">FONDO SOCIAL            </t>
  </si>
  <si>
    <t xml:space="preserve">a 314099            </t>
  </si>
  <si>
    <t xml:space="preserve">SUPERAVIT DE CAPITAL           </t>
  </si>
  <si>
    <t xml:space="preserve">PRIMA EN COLOCACION DE ACCIONES, CUOTAS O PARTES DE INTERES SOCIAL   </t>
  </si>
  <si>
    <t xml:space="preserve">PRIMA EN COLOCACION DE ACCIONES         </t>
  </si>
  <si>
    <t xml:space="preserve">PRIMA EN COLOCACION DE ACCIONES POR COBRAR (DB)      </t>
  </si>
  <si>
    <t xml:space="preserve">PRIMA EN COLOCACION DE CUOTAS O PARTES INTERES SOCIAL     </t>
  </si>
  <si>
    <t xml:space="preserve">DONACIONES             </t>
  </si>
  <si>
    <t xml:space="preserve">SUPERAVIT METODO DE PARTICIPACION          </t>
  </si>
  <si>
    <t xml:space="preserve">RESERVAS Y FONDOS           </t>
  </si>
  <si>
    <t xml:space="preserve">RESERVAS OBLIGATORIAS            </t>
  </si>
  <si>
    <t xml:space="preserve">RESERVA LEGAL            </t>
  </si>
  <si>
    <t xml:space="preserve">RESERVAS POR DISPOSICIONES FISCALES          </t>
  </si>
  <si>
    <t xml:space="preserve">RESERVA PARA READQUISICION DE ACCIONES         </t>
  </si>
  <si>
    <t xml:space="preserve">ACCIONES PROPIAS READQUIRIDAS (DB)          </t>
  </si>
  <si>
    <t xml:space="preserve">RESERVA PARA READQUISICION DE CUOTAS O PARTES DE INTERES SOCIAL    </t>
  </si>
  <si>
    <t xml:space="preserve">CUOTAS O PARTES DE INTERES SOCIAL PROPIAS READQUIRIDAS (DB)     </t>
  </si>
  <si>
    <t xml:space="preserve">a 330599            </t>
  </si>
  <si>
    <t xml:space="preserve">RESERVAS ESTATUTARIAS            </t>
  </si>
  <si>
    <t xml:space="preserve">PARA FUTURAS CAPITALIZACIONES           </t>
  </si>
  <si>
    <t xml:space="preserve">PARA REPOSICION DE ACTIVOS          </t>
  </si>
  <si>
    <t xml:space="preserve">PARA FUTUROS ENSANCHES           </t>
  </si>
  <si>
    <t xml:space="preserve">a 331099            </t>
  </si>
  <si>
    <t xml:space="preserve">RESERVAS OCASIONALES            </t>
  </si>
  <si>
    <t xml:space="preserve">PARA BENEFICENCIA Y CIVISMO          </t>
  </si>
  <si>
    <t xml:space="preserve">PARA ADQUISICION O REPOSICION DE PROPIEDADES, PLANTA Y EQUIPO     </t>
  </si>
  <si>
    <t xml:space="preserve">PARA INVESTIGACIONES Y DESARROLLO          </t>
  </si>
  <si>
    <t xml:space="preserve">PARA FOMENTO ECONOMICO           </t>
  </si>
  <si>
    <t xml:space="preserve">PARA CAPITAL DE TRABAJO          </t>
  </si>
  <si>
    <t xml:space="preserve">a 331599            </t>
  </si>
  <si>
    <t xml:space="preserve">FONDOS             </t>
  </si>
  <si>
    <t xml:space="preserve">FONDO DE SOLIDARIDAD           </t>
  </si>
  <si>
    <t xml:space="preserve">FONDO DE EDUCACION           </t>
  </si>
  <si>
    <t xml:space="preserve">FONDO DE PREVISION Y SEGURIDAD SOCIAL        </t>
  </si>
  <si>
    <t xml:space="preserve">a 332099            </t>
  </si>
  <si>
    <t xml:space="preserve">REVALORIZACION DEL PATRIMONIO           </t>
  </si>
  <si>
    <t xml:space="preserve">SANEAMIENTO FISCAL            </t>
  </si>
  <si>
    <t xml:space="preserve">a 341099            </t>
  </si>
  <si>
    <t xml:space="preserve">UTILIDADES DECRETADAS EN ESPECIE          </t>
  </si>
  <si>
    <t xml:space="preserve">DIVIDENDOS DECRETADOS EN ACCIONES          </t>
  </si>
  <si>
    <t xml:space="preserve">a 350599            </t>
  </si>
  <si>
    <t xml:space="preserve">PARTICIPACIONES DECRETADAS EN CUOTAS O PARTES DE INTERES SOCIAL     </t>
  </si>
  <si>
    <t xml:space="preserve">a 351099            </t>
  </si>
  <si>
    <t xml:space="preserve">RESULTADOS DEL EJERCICIO           </t>
  </si>
  <si>
    <t xml:space="preserve">UTILIDAD O EXCEDENTE DEL EJERCICIO         </t>
  </si>
  <si>
    <t xml:space="preserve">PERDIDA O DEFICIT DEL EJERCICIO         </t>
  </si>
  <si>
    <t xml:space="preserve">a 361099            </t>
  </si>
  <si>
    <t xml:space="preserve">RESULTADOS DE EJERCICIOS ANTERIORES          </t>
  </si>
  <si>
    <t xml:space="preserve">UTILIDADES O EXCEDENTES ACUMULADOS          </t>
  </si>
  <si>
    <t xml:space="preserve">PERDIDAS O DEFICIT ACUMULADOS          </t>
  </si>
  <si>
    <t xml:space="preserve">SUPERAVIT POR VALORIZACIONES           </t>
  </si>
  <si>
    <t xml:space="preserve">INGRESOS             </t>
  </si>
  <si>
    <t xml:space="preserve">OPERACIONALES             </t>
  </si>
  <si>
    <t xml:space="preserve">UNIDAD FUNCIONAL DE URGENCIAS          </t>
  </si>
  <si>
    <t xml:space="preserve">a 410599            </t>
  </si>
  <si>
    <t xml:space="preserve">UNIDAD FUNCIONAL DE CONSULTA EXTERNA         </t>
  </si>
  <si>
    <t xml:space="preserve">UNIDAD FUNCIONAL DE HOSPITALIZACION E INTERNACION        </t>
  </si>
  <si>
    <t xml:space="preserve">a 411599            </t>
  </si>
  <si>
    <t xml:space="preserve">UNIDAD FUNCIONAL DE QUIROFANOS Y SALAS DE PARTO      </t>
  </si>
  <si>
    <t xml:space="preserve">a 412099            </t>
  </si>
  <si>
    <t xml:space="preserve">UNIDAD FUNCIONAL DE APOYO DIAGNOSTICO         </t>
  </si>
  <si>
    <t xml:space="preserve">UNIDAD FUNCIONAL DE APOYO TERAPEUTICO         </t>
  </si>
  <si>
    <t xml:space="preserve">a 413099            </t>
  </si>
  <si>
    <t xml:space="preserve">UNIDAD FUNCIONAL DE MERCADEO          </t>
  </si>
  <si>
    <t xml:space="preserve">OTRAS ACTIVIDADES RELACIONADAS CON LA SALUD        </t>
  </si>
  <si>
    <t xml:space="preserve">INVESTIGACION             </t>
  </si>
  <si>
    <t xml:space="preserve">DOCENCIA             </t>
  </si>
  <si>
    <t xml:space="preserve">SERVICIOS DE SALUD COMUNITARIA          </t>
  </si>
  <si>
    <t xml:space="preserve">SERVICIOS DE AMBULANCIA           </t>
  </si>
  <si>
    <t xml:space="preserve">DEVOLUCIONES, REBAJAS Y DESCUENTOS EN VENTAS DE SERVICIOS (DB)     </t>
  </si>
  <si>
    <t xml:space="preserve">UNIDAD FUNCIONAL DE APOYO DIAGONOSTICO         </t>
  </si>
  <si>
    <t xml:space="preserve">a 417599            </t>
  </si>
  <si>
    <t xml:space="preserve">NO OPERACIONALES            </t>
  </si>
  <si>
    <t xml:space="preserve">REAJUSTE MONETARIO  UPAC          </t>
  </si>
  <si>
    <t xml:space="preserve">DIFERENCIA EN CAMBIO           </t>
  </si>
  <si>
    <t xml:space="preserve">FINANCIACION SERVICIOS DE ATENCION HOSPITALARIA         </t>
  </si>
  <si>
    <t xml:space="preserve">DESCUENTOS COMERCIALES CONDICIONADOS           </t>
  </si>
  <si>
    <t xml:space="preserve">DESCUENTOS BANCARIOS POR ADQUISICION DE TITULOS        </t>
  </si>
  <si>
    <t xml:space="preserve">COMISIONES CHEQUES DE OTRAS PLAZAS         </t>
  </si>
  <si>
    <t xml:space="preserve">SANCIONES CHEQUES DEVUELTOS           </t>
  </si>
  <si>
    <t xml:space="preserve">DIVIDENDOS Y PARTICIPACIONES           </t>
  </si>
  <si>
    <t xml:space="preserve">DIVIDENDOS DE SOCIEDADES ANONIMAS O ASIMILADAS        </t>
  </si>
  <si>
    <t xml:space="preserve">PARTICIPACIONES DE SOCIEDADES LIMITADAS O ASIMILADAS        </t>
  </si>
  <si>
    <t xml:space="preserve">POR EL METODO DE PARTICIPACION         </t>
  </si>
  <si>
    <t xml:space="preserve">a 421599            </t>
  </si>
  <si>
    <t xml:space="preserve">MAQUINARIA Y EQUIPO MEDICO - CIENTIFICO          </t>
  </si>
  <si>
    <t xml:space="preserve">a 422099            </t>
  </si>
  <si>
    <t xml:space="preserve">INTERMEDIACION DE SERVICIOS DE SALUD         </t>
  </si>
  <si>
    <t xml:space="preserve">a 422599            </t>
  </si>
  <si>
    <t xml:space="preserve">ASESORIAS             </t>
  </si>
  <si>
    <t xml:space="preserve">a 423099            </t>
  </si>
  <si>
    <t xml:space="preserve">TECNICOS             </t>
  </si>
  <si>
    <t xml:space="preserve">DE COMPUTACION            </t>
  </si>
  <si>
    <t xml:space="preserve">DE TELEFAX            </t>
  </si>
  <si>
    <t xml:space="preserve">POR CONTRATOS            </t>
  </si>
  <si>
    <t xml:space="preserve">DE MANTENIMIENTO            </t>
  </si>
  <si>
    <t xml:space="preserve">DE CULTO            </t>
  </si>
  <si>
    <t xml:space="preserve">CONTRATOS POR SERVICIOS DE SALUD         </t>
  </si>
  <si>
    <t xml:space="preserve">a 423599            </t>
  </si>
  <si>
    <t xml:space="preserve">UTILIDAD EN VENTA DE INVERSIONES         </t>
  </si>
  <si>
    <t xml:space="preserve">a 424099            </t>
  </si>
  <si>
    <t xml:space="preserve">UTILIDAD EN VENTA DE INVENTARIOS         </t>
  </si>
  <si>
    <t xml:space="preserve">OPTICA             </t>
  </si>
  <si>
    <t xml:space="preserve">FARMACIA             </t>
  </si>
  <si>
    <t xml:space="preserve">GASES             </t>
  </si>
  <si>
    <t xml:space="preserve">a 424399            </t>
  </si>
  <si>
    <t xml:space="preserve">UTILIDAD EN VENTA DE PROPIEDADES, PLANTA Y EQUIPO      </t>
  </si>
  <si>
    <t xml:space="preserve">a 424599            </t>
  </si>
  <si>
    <t xml:space="preserve">UTILIDAD EN VENTA DE OTROS BIENES        </t>
  </si>
  <si>
    <t xml:space="preserve">a 424899            </t>
  </si>
  <si>
    <t xml:space="preserve">RECUPERACIONES             </t>
  </si>
  <si>
    <t xml:space="preserve">RECLAMOS DE COMPAÑIAS DE SEGUROS         </t>
  </si>
  <si>
    <t xml:space="preserve">REINTEGRO POR PERSONAL EN COMISION         </t>
  </si>
  <si>
    <t xml:space="preserve">REINTEGRO GARANTIAS            </t>
  </si>
  <si>
    <t xml:space="preserve">DESCUENTOS CONCEDIDOS            </t>
  </si>
  <si>
    <t xml:space="preserve">REINTEGRO PROVISIONES            </t>
  </si>
  <si>
    <t xml:space="preserve">GASTOS BANCARIOS            </t>
  </si>
  <si>
    <t xml:space="preserve">DEPRECIACIONES Y AMORTIZACIONES           </t>
  </si>
  <si>
    <t xml:space="preserve">REINTEGRO DE OTROS COSTOS Y GASTOS        </t>
  </si>
  <si>
    <t xml:space="preserve">INGRESO POR ELEMENTOS PERDIDOS          </t>
  </si>
  <si>
    <t xml:space="preserve">a 425099            </t>
  </si>
  <si>
    <t xml:space="preserve">DE COMPAÑIA DE SEGUROS          </t>
  </si>
  <si>
    <t xml:space="preserve">POR PERDIDA DE INVENTARIOS          </t>
  </si>
  <si>
    <t xml:space="preserve">DE TERCEROS            </t>
  </si>
  <si>
    <t xml:space="preserve">POR INCAPACIDADES            </t>
  </si>
  <si>
    <t xml:space="preserve">a 425599            </t>
  </si>
  <si>
    <t xml:space="preserve">INGRESOS DE EJERCICIOS ANTERIORES          </t>
  </si>
  <si>
    <t xml:space="preserve">a 426599            </t>
  </si>
  <si>
    <t xml:space="preserve">DEVOLUCIONES EN OTRAS VENTAS (DB)         </t>
  </si>
  <si>
    <t xml:space="preserve">a 427599            </t>
  </si>
  <si>
    <t xml:space="preserve">SOBRANTES DE CAJA GENERAL Y CAJA MENOR       </t>
  </si>
  <si>
    <t xml:space="preserve">PLIEGOS Y LICITACIONES           </t>
  </si>
  <si>
    <t xml:space="preserve">MULTAS             </t>
  </si>
  <si>
    <t xml:space="preserve">VENTA DE DESPERDICIOS           </t>
  </si>
  <si>
    <t xml:space="preserve">VENTA DE INSERVIBLES           </t>
  </si>
  <si>
    <t xml:space="preserve">APROVECHAMIENTOS             </t>
  </si>
  <si>
    <t xml:space="preserve">ACOMPAÑANTE             </t>
  </si>
  <si>
    <t xml:space="preserve">a 429599            </t>
  </si>
  <si>
    <t xml:space="preserve">GASTOS </t>
  </si>
  <si>
    <t>GASTOS DE ADMINISTRACION</t>
  </si>
  <si>
    <t>DEPRECIACIONES</t>
  </si>
  <si>
    <t>PROVISIONES</t>
  </si>
  <si>
    <t>APORTES SINDICALES</t>
  </si>
  <si>
    <t>GASTOS MEDICOS Y DROGAS</t>
  </si>
  <si>
    <t>OTROS</t>
  </si>
  <si>
    <t>JUNTA DIRECTIVA</t>
  </si>
  <si>
    <t>REVISORIA FISCAL</t>
  </si>
  <si>
    <t>AUDITORIA EXTERNA</t>
  </si>
  <si>
    <t>AVALUOS</t>
  </si>
  <si>
    <t>ASESORIA JURIDICA</t>
  </si>
  <si>
    <t>ASESORIA FINANCIERA</t>
  </si>
  <si>
    <t>ASESORIA TECNICA</t>
  </si>
  <si>
    <t>IMPUESTOS</t>
  </si>
  <si>
    <t>INDUSTRIA Y COMERCIO</t>
  </si>
  <si>
    <t>DE TIMBRES</t>
  </si>
  <si>
    <t>DE TURISMO</t>
  </si>
  <si>
    <t>TASA POR UTILIZACION DE PUERTOS</t>
  </si>
  <si>
    <t>DE ESPECTACULOS PUBLICOS</t>
  </si>
  <si>
    <t>CUOTAS DE FOMENTO</t>
  </si>
  <si>
    <t>IVA DESCONTABLE</t>
  </si>
  <si>
    <t>TERRENOS</t>
  </si>
  <si>
    <t>CONSTRUCCIONES Y EDIFICACIONES</t>
  </si>
  <si>
    <t>MAQUINARIA Y EQUIPO</t>
  </si>
  <si>
    <t>EQUIPO DE OFICINA</t>
  </si>
  <si>
    <t>EQUIPO DE COMPUTACION Y COMUNICACION</t>
  </si>
  <si>
    <t>EQUIPO MEDICO-CIENTIFICO</t>
  </si>
  <si>
    <t>EQUIPO DE HOTELES Y RESTAURANTES</t>
  </si>
  <si>
    <t>FLOTA Y EQUIPO DE TRANSPORTE</t>
  </si>
  <si>
    <t>FLOTA Y EQUIPO FLUVIAL O MARITIMO</t>
  </si>
  <si>
    <t>FLOTA Y EQUIPO AEREO</t>
  </si>
  <si>
    <t>FLOTA Y EQUIPO FERREO</t>
  </si>
  <si>
    <t>ACUEDUCTOS, PLANTAS Y REDES</t>
  </si>
  <si>
    <t>AERODROMOS</t>
  </si>
  <si>
    <t>SEMOVIENTES</t>
  </si>
  <si>
    <t>CONTRIBUCIONES Y AFILIACIONES</t>
  </si>
  <si>
    <t>CONTRIBUCIONES</t>
  </si>
  <si>
    <t>AFILIACIONES Y SOSTENIMIENTO</t>
  </si>
  <si>
    <t>MANEJO</t>
  </si>
  <si>
    <t>CUMPLIMIENTO</t>
  </si>
  <si>
    <t>CORRIENTE DEBIL</t>
  </si>
  <si>
    <t>VIDA COLECTIVA</t>
  </si>
  <si>
    <t>INCENDIO</t>
  </si>
  <si>
    <t>TERREMOTO</t>
  </si>
  <si>
    <t>SUSTRACCION Y HURTO</t>
  </si>
  <si>
    <t>RESPONSABILIDAD CIVIL Y EXTRACONTRACTUAL</t>
  </si>
  <si>
    <t>VUELO</t>
  </si>
  <si>
    <t>ROTURA DE MAQUINARIA</t>
  </si>
  <si>
    <t>OBLIGATORIO ACCIDENTE DE TRANSITO</t>
  </si>
  <si>
    <t>LUCRO CESANTE</t>
  </si>
  <si>
    <t>TRANSPORTE DE MERCANCIA</t>
  </si>
  <si>
    <t>SERVICIOS</t>
  </si>
  <si>
    <t>ASEO Y VIGILANCIA</t>
  </si>
  <si>
    <t>TEMPORALES</t>
  </si>
  <si>
    <t>ASISTENCIA TECNICA</t>
  </si>
  <si>
    <t>PROCESAMIENTO ELECTRONICO DE DATOS</t>
  </si>
  <si>
    <t>ACUEDUCTO Y ALCANTARILLADO</t>
  </si>
  <si>
    <t>ENERGIA ELECTRICA</t>
  </si>
  <si>
    <t>TELEFONO</t>
  </si>
  <si>
    <t>CORREO, PORTES Y TELEGRAMAS</t>
  </si>
  <si>
    <t>FAX Y TELEX</t>
  </si>
  <si>
    <t>TRANSPORTE, FLETES Y ACARREOS</t>
  </si>
  <si>
    <t>GAS</t>
  </si>
  <si>
    <t>NOTARIALES</t>
  </si>
  <si>
    <t>REGISTRO MERCANTIL</t>
  </si>
  <si>
    <t>TRAMITES Y LICENCIAS</t>
  </si>
  <si>
    <t>ADUANEROS</t>
  </si>
  <si>
    <t>CONSULARES</t>
  </si>
  <si>
    <t>MANTENIMIENTO Y REPARACIONES</t>
  </si>
  <si>
    <t>ARMAMENTO DE VIGILANCIA</t>
  </si>
  <si>
    <t>VIAS DE COMUNICACION</t>
  </si>
  <si>
    <t>ADECUACION E INSTALACION</t>
  </si>
  <si>
    <t>INSTALACIONES ELECTRICAS</t>
  </si>
  <si>
    <t>ARREGLOS ORNAMENTALES</t>
  </si>
  <si>
    <t>REPARACIONES LOCATIVAS</t>
  </si>
  <si>
    <t>ALOJAMIENTO Y MANUTENCION</t>
  </si>
  <si>
    <t>PASAJES FLUVIALES O MARITIMOS</t>
  </si>
  <si>
    <t>PASAJES AEREOS</t>
  </si>
  <si>
    <t>PASAJES TERRESTRES</t>
  </si>
  <si>
    <t>PASAJES FERREOS</t>
  </si>
  <si>
    <t>AMORTIZACIONES</t>
  </si>
  <si>
    <t>OTRAS</t>
  </si>
  <si>
    <t>COMISIONES</t>
  </si>
  <si>
    <t>LIBROS, SUSCRIPCIONES, PERIODICOS Y REVISTAS</t>
  </si>
  <si>
    <t>MUSICA AMBIENTAL</t>
  </si>
  <si>
    <t>GASTOS DE REPRESENTACION Y RELACIONES PUBLICAS</t>
  </si>
  <si>
    <t>ELEMENTOS DE ASEO Y CAFETERIA</t>
  </si>
  <si>
    <t>UTILES, PAPELERIA Y FOTOCOPIAS</t>
  </si>
  <si>
    <t>COMBUSTIBLES Y LUBRICANTES</t>
  </si>
  <si>
    <t>ENVASES Y EMPAQUES</t>
  </si>
  <si>
    <t>TAXIS Y BUSES</t>
  </si>
  <si>
    <t>ESTAMPILLAS</t>
  </si>
  <si>
    <t>MICROFILMACION</t>
  </si>
  <si>
    <t>CASINO Y RESTAURANTE</t>
  </si>
  <si>
    <t>PARQUEADEROS</t>
  </si>
  <si>
    <t>INDEMNIZACION POR DAÑOS A TERCEROS</t>
  </si>
  <si>
    <t>POLVORA Y SIMILARES</t>
  </si>
  <si>
    <t>INVERSIONES</t>
  </si>
  <si>
    <t>DEUDORES</t>
  </si>
  <si>
    <t>PROPIEDADES, PLANTA Y EQUIPO</t>
  </si>
  <si>
    <t>OTROS ACTIVOS</t>
  </si>
  <si>
    <t>GASTOS DE VENTAS</t>
  </si>
  <si>
    <t>LICORES</t>
  </si>
  <si>
    <t>CERVEZAS</t>
  </si>
  <si>
    <t>CIGARRILLOS</t>
  </si>
  <si>
    <t>FINANCIEROS - REAJUSTES DEL SISTEMA</t>
  </si>
  <si>
    <t>a 527098</t>
  </si>
  <si>
    <t>PERDIDAS METODO DE PARTICIPACION</t>
  </si>
  <si>
    <t>DE SOCIEDADES ANONIMAS O ASIMILADAS</t>
  </si>
  <si>
    <t>DE SOCIEDADES LIMITADAS O ASIMILADAS</t>
  </si>
  <si>
    <t>INVENTARIOS</t>
  </si>
  <si>
    <t>GASTOS NO OPERACIONALES</t>
  </si>
  <si>
    <t xml:space="preserve">FINANCIEROS </t>
  </si>
  <si>
    <t xml:space="preserve">GASTOS Y COMISIONES BANCARIAS </t>
  </si>
  <si>
    <t xml:space="preserve">INTERESES </t>
  </si>
  <si>
    <t xml:space="preserve">DIFERENCIA EN CAMBIO </t>
  </si>
  <si>
    <t xml:space="preserve">GASTOS EN NEGOCIACION CERTIFICADOS DE CAMBIO </t>
  </si>
  <si>
    <t xml:space="preserve">DESCUENTOS COMERCIALES CONDICIONADOS </t>
  </si>
  <si>
    <t xml:space="preserve">GASTOS MANEJO Y EMISION DE BONOS </t>
  </si>
  <si>
    <t xml:space="preserve">PRIMA AMORTIZADA DE INVERSIONES </t>
  </si>
  <si>
    <t xml:space="preserve">PERDIDA EN VENTA Y RETIRO DE BIENES </t>
  </si>
  <si>
    <t xml:space="preserve">VENTA DE INVERSIONES  </t>
  </si>
  <si>
    <t xml:space="preserve">VENTA DE CARTERA  </t>
  </si>
  <si>
    <t xml:space="preserve">VENTA DE PROPIEDADES PLANTA Y EQUIPO  </t>
  </si>
  <si>
    <t xml:space="preserve">VENTA DE INTANGIBLES  </t>
  </si>
  <si>
    <t xml:space="preserve">VENTA DE OTROS ACTIVOS  </t>
  </si>
  <si>
    <t xml:space="preserve">RETIRO DE PROPIEDADES PLANTA Y EQUIPO  </t>
  </si>
  <si>
    <t xml:space="preserve">RETIRO DE OTROS ACTIVOS  </t>
  </si>
  <si>
    <t xml:space="preserve">PERDIDAS POR SINIESTROS  </t>
  </si>
  <si>
    <t xml:space="preserve">A 531099             </t>
  </si>
  <si>
    <t xml:space="preserve">DE SOCIEDADES ANONIMAS Y/O ASIMILADAS             </t>
  </si>
  <si>
    <t xml:space="preserve">DE SOCIEDADES LIMITADAS Y/O ASIMILADAS             </t>
  </si>
  <si>
    <t xml:space="preserve">A 531399             </t>
  </si>
  <si>
    <t>GASTOS EXTRAORDINARIOS</t>
  </si>
  <si>
    <t xml:space="preserve">COSTAS Y PROCESOS JUDICIALES             </t>
  </si>
  <si>
    <t xml:space="preserve">IMPUESTOS ASUMIDOS             </t>
  </si>
  <si>
    <t>GASTOS EXTRAORDINARIOS EJERCICIOS ANTERIORES</t>
  </si>
  <si>
    <t xml:space="preserve">A 532099             </t>
  </si>
  <si>
    <t>GASTOS DIVERSOS</t>
  </si>
  <si>
    <t xml:space="preserve">DEMANDAS LABORALES             </t>
  </si>
  <si>
    <t xml:space="preserve">DEMANDA POR INCUMPLIMIENTO DE CONTRATOS             </t>
  </si>
  <si>
    <t>MULTAS, SANCIONES Y LITIGIOS</t>
  </si>
  <si>
    <t>DONACIONES</t>
  </si>
  <si>
    <t>CONSTITUCION DE GARANTIAS</t>
  </si>
  <si>
    <t>AMORTIZACION DE BIENES ENTREGADOS EN COMODATO</t>
  </si>
  <si>
    <t>EMERGENCIAS ECONOMICAS</t>
  </si>
  <si>
    <t>PROVISIÓN PARA OBLIGACIONES FISCALES</t>
  </si>
  <si>
    <t>IMPUESTO DE RENTA Y COMPLEMENTARIOS</t>
  </si>
  <si>
    <t>IMPUESTO DE RENTA Y COMPLEMENTARIOS VIGENCIA CORRIENTE</t>
  </si>
  <si>
    <t>IMPUESTO DE RENTA Y COMPLEMENTARIOS VIGENCIA(S) NO CORRIENTE(S)</t>
  </si>
  <si>
    <t>IMPUESTO SOBRE LA RENTA PARA LA EQUIDAD (CREE)</t>
  </si>
  <si>
    <t>GANANCIAS Y PERDIDAS</t>
  </si>
  <si>
    <t>GANANCIAS</t>
  </si>
  <si>
    <t>PERDIDAS</t>
  </si>
  <si>
    <t xml:space="preserve">COSTOS             </t>
  </si>
  <si>
    <t xml:space="preserve">COSTOS DE PRESTACION DE SERVICIOS         </t>
  </si>
  <si>
    <t xml:space="preserve">MATERIALES Y SUMINISTROS A PACIENTES         </t>
  </si>
  <si>
    <t xml:space="preserve">DE PERSONAL            </t>
  </si>
  <si>
    <t xml:space="preserve">IMPUESTOS TASAS Y GRAVAMENES          </t>
  </si>
  <si>
    <t xml:space="preserve">CONTRIBUCIONES Y AFILIACIONES           </t>
  </si>
  <si>
    <t xml:space="preserve">LEGALES             </t>
  </si>
  <si>
    <t xml:space="preserve">MANTENIMIENTO, REPARACIONES Y ACCESORIOS          </t>
  </si>
  <si>
    <t xml:space="preserve">ADECUACION E INSTALACION PROPIEDADES AJENAS         </t>
  </si>
  <si>
    <t xml:space="preserve">COSTOS DE VIAJE           </t>
  </si>
  <si>
    <t xml:space="preserve">DEPRECIACIONES             </t>
  </si>
  <si>
    <t xml:space="preserve">AMORTIZACIONES             </t>
  </si>
  <si>
    <t xml:space="preserve">UNIDAD FUNCIONAL DE QUIROFANOS Y SALAS        </t>
  </si>
  <si>
    <t xml:space="preserve">a 613599            </t>
  </si>
  <si>
    <t xml:space="preserve">MATERIALES Y SUMINISTROS           </t>
  </si>
  <si>
    <t xml:space="preserve">DEVOLUCIONES EN COMPRAS (CR)          </t>
  </si>
  <si>
    <t xml:space="preserve">COSTOS DE PRODUCCION           </t>
  </si>
  <si>
    <t xml:space="preserve">MATERIA PRIMA            </t>
  </si>
  <si>
    <t xml:space="preserve">a 7199            </t>
  </si>
  <si>
    <t xml:space="preserve">MANO DE OBRA DIRECTA          </t>
  </si>
  <si>
    <t xml:space="preserve">a 7299            </t>
  </si>
  <si>
    <t xml:space="preserve">COSTOS INDIRECTOS            </t>
  </si>
  <si>
    <t xml:space="preserve">a 7399            </t>
  </si>
  <si>
    <t xml:space="preserve">CUENTAS DE ORDEN DEUDORAS          </t>
  </si>
  <si>
    <t xml:space="preserve">DERECHOS CONTINGENTES            </t>
  </si>
  <si>
    <t xml:space="preserve">BIENES Y VALORES ENTREGADOS EN CUSTODIA        </t>
  </si>
  <si>
    <t xml:space="preserve">VALORES MOBILIARIOS            </t>
  </si>
  <si>
    <t xml:space="preserve">BIENES MUEBLES            </t>
  </si>
  <si>
    <t xml:space="preserve">BIENES Y VALORES ENTREGADOS EN GARANTIA        </t>
  </si>
  <si>
    <t xml:space="preserve">BIENES INMUEBLES            </t>
  </si>
  <si>
    <t xml:space="preserve">BIENES Y VALORES EN PODER DE TERCEROS       </t>
  </si>
  <si>
    <t xml:space="preserve">EN ARRENDAMIENTO            </t>
  </si>
  <si>
    <t xml:space="preserve">EN PRESTAMO            </t>
  </si>
  <si>
    <t xml:space="preserve">EN DEPOSITO            </t>
  </si>
  <si>
    <t xml:space="preserve">EN CONSIGNACION            </t>
  </si>
  <si>
    <t xml:space="preserve">EN COMODATO            </t>
  </si>
  <si>
    <t xml:space="preserve">LITIGIOS O DEMANDAS           </t>
  </si>
  <si>
    <t xml:space="preserve">EJECUTIVOS             </t>
  </si>
  <si>
    <t xml:space="preserve">INCUMPLIMIENTO DE CONTRATOS           </t>
  </si>
  <si>
    <t xml:space="preserve">PROMESAS DE COMPRAVENTA           </t>
  </si>
  <si>
    <t xml:space="preserve">a 812599            </t>
  </si>
  <si>
    <t xml:space="preserve">DIVERSAS             </t>
  </si>
  <si>
    <t xml:space="preserve">VALORES ADQUIRIDOS POR RECIBIR          </t>
  </si>
  <si>
    <t xml:space="preserve">a 819599            </t>
  </si>
  <si>
    <t xml:space="preserve">DEUDORAS FISCALES            </t>
  </si>
  <si>
    <t xml:space="preserve">a 8299            </t>
  </si>
  <si>
    <t xml:space="preserve">a 829999            </t>
  </si>
  <si>
    <t xml:space="preserve">DEUDORAS DE CONTROL           </t>
  </si>
  <si>
    <t xml:space="preserve">BIENES RECIBIDOS EN ARRENDAMIENTO FINANCIERO         </t>
  </si>
  <si>
    <t xml:space="preserve">a 830599            </t>
  </si>
  <si>
    <t xml:space="preserve">TITULOS DE INVERSION NO COLOCADOS         </t>
  </si>
  <si>
    <t xml:space="preserve">a 831099            </t>
  </si>
  <si>
    <t xml:space="preserve">PROPIEDADES PLANTA Y EQUIPO TOTALMENTE DEPRECIADOS AGOTADOS O AMORTIZADOS     </t>
  </si>
  <si>
    <t xml:space="preserve">EQUIPO DE COMPUTACION Y COMUNICACION         </t>
  </si>
  <si>
    <t xml:space="preserve">EQUIPO MEDICOCIENTIFICO            </t>
  </si>
  <si>
    <t xml:space="preserve">EQUIPO DE HOTELERIA Y RESTAURANTE         </t>
  </si>
  <si>
    <t xml:space="preserve">ACUEDUCTOS PLANTAS Y REDES          </t>
  </si>
  <si>
    <t xml:space="preserve">a 831599            </t>
  </si>
  <si>
    <t xml:space="preserve">CREDITOS A FAVOR NO UTILIZADOS         </t>
  </si>
  <si>
    <t xml:space="preserve">PAIS             </t>
  </si>
  <si>
    <t xml:space="preserve">EXTERIOR             </t>
  </si>
  <si>
    <t xml:space="preserve">ACTIVOS CASTIGADOS            </t>
  </si>
  <si>
    <t xml:space="preserve">a 832599            </t>
  </si>
  <si>
    <t xml:space="preserve">TITULOS DE INVERSION AMORTIZADOS          </t>
  </si>
  <si>
    <t xml:space="preserve">OTRAS CUENTAS DEUDORAS DE CONTROL         </t>
  </si>
  <si>
    <t xml:space="preserve">CERTIFICADOS DE DEPOSITO A TERMINO         </t>
  </si>
  <si>
    <t xml:space="preserve">BIENES Y VALORES EN FIDEICOMISO         </t>
  </si>
  <si>
    <t xml:space="preserve">INTERESES SOBRE DEUDAS VENCIDAS          </t>
  </si>
  <si>
    <t xml:space="preserve">a 839599            </t>
  </si>
  <si>
    <t xml:space="preserve">DERECHOS CONTINGENTES POR CONTRA (CR)         </t>
  </si>
  <si>
    <t xml:space="preserve">a 8499            </t>
  </si>
  <si>
    <t xml:space="preserve">a 849999            </t>
  </si>
  <si>
    <t xml:space="preserve">DEUDORAS FISCALES POR CONTRA (CR)         </t>
  </si>
  <si>
    <t xml:space="preserve">a 8599            </t>
  </si>
  <si>
    <t xml:space="preserve">a 859999            </t>
  </si>
  <si>
    <t xml:space="preserve">DEUDORAS DE CONTROL POR CONTRA (CR)        </t>
  </si>
  <si>
    <t xml:space="preserve">a 8699            </t>
  </si>
  <si>
    <t xml:space="preserve">a 869999            </t>
  </si>
  <si>
    <t xml:space="preserve">CUENTAS DE ORDEN ACREEDORAS          </t>
  </si>
  <si>
    <t xml:space="preserve">RESPONSABILIDADES CONTINGENTES            </t>
  </si>
  <si>
    <t xml:space="preserve">BIENES Y VALORES RECIBIDOS EN CUSTODIA        </t>
  </si>
  <si>
    <t xml:space="preserve">BIENES Y VALORES RECIBIDOS EN GARANTIA        </t>
  </si>
  <si>
    <t xml:space="preserve">BIENES Y VALORES RECIBIDOS DE TERCEROS        </t>
  </si>
  <si>
    <t xml:space="preserve">BIENES Y VALORES RECIBIDOS PENDIENTES DE LEGALIZAR       </t>
  </si>
  <si>
    <t xml:space="preserve">a 911799            </t>
  </si>
  <si>
    <t xml:space="preserve">ADMINISTRATIVOS O ARBITRALES           </t>
  </si>
  <si>
    <t xml:space="preserve">TRIBUTARIOS             </t>
  </si>
  <si>
    <t xml:space="preserve">a 912599            </t>
  </si>
  <si>
    <t xml:space="preserve">a 913599            </t>
  </si>
  <si>
    <t xml:space="preserve">OTRAS RESPONSABILIDADES CONTINGENTES           </t>
  </si>
  <si>
    <t xml:space="preserve">a 919599            </t>
  </si>
  <si>
    <t xml:space="preserve">ACREEDORAS FISCALES            </t>
  </si>
  <si>
    <t xml:space="preserve">a 9299            </t>
  </si>
  <si>
    <t xml:space="preserve">a 929999            </t>
  </si>
  <si>
    <t xml:space="preserve">ACREEDORAS DE CONTROL           </t>
  </si>
  <si>
    <t xml:space="preserve">OTRAS CUENTAS DE ORDEN ACREEDORAS DE CONTROL       </t>
  </si>
  <si>
    <t xml:space="preserve">DOCUMENTOS POR COBRAR DESCONTADOS          </t>
  </si>
  <si>
    <t xml:space="preserve">CONVENIOS DE PAGO           </t>
  </si>
  <si>
    <t xml:space="preserve">FACTURAS DEVUELTAS POR GLOSAS          </t>
  </si>
  <si>
    <t xml:space="preserve">RESPONSABILIDADES CONTINGENTES POR CONTRA (DB)         </t>
  </si>
  <si>
    <t xml:space="preserve">a 9499            </t>
  </si>
  <si>
    <t xml:space="preserve">a 949999            </t>
  </si>
  <si>
    <t xml:space="preserve">ACREEDORAS FISCALES POR CONTRA (DB)         </t>
  </si>
  <si>
    <t xml:space="preserve">a 9599            </t>
  </si>
  <si>
    <t xml:space="preserve">a 959999            </t>
  </si>
  <si>
    <t xml:space="preserve">ACREEDORAS DE CONTROL POR CONTRA (DB)        </t>
  </si>
  <si>
    <t xml:space="preserve">a 9699            </t>
  </si>
  <si>
    <t xml:space="preserve">a 969999            </t>
  </si>
  <si>
    <t>SALDO</t>
  </si>
  <si>
    <t>SUELDOS</t>
  </si>
  <si>
    <t>Mario Mancera Reyes</t>
  </si>
  <si>
    <t>Carmen Gonzalez</t>
  </si>
  <si>
    <t>DEUDAS CON SOCIOS</t>
  </si>
  <si>
    <t>VIATICOS OCASIONALES</t>
  </si>
  <si>
    <t>CESANTIAS</t>
  </si>
  <si>
    <t>VACACIONES</t>
  </si>
  <si>
    <t>BONIFICACIONES</t>
  </si>
  <si>
    <t>APORTES A ADMINISTRADORAS DE RIESGOS PROFESIONALES</t>
  </si>
  <si>
    <t>APORTES A  ENTIDADES PROMOTORAS DE SALUD EPS</t>
  </si>
  <si>
    <t>APORTES A FONDOS DE PENSIONES Y/O CESANTIAS</t>
  </si>
  <si>
    <t>APORTES CAJAS DE COMPENSACION FAMILIAR</t>
  </si>
  <si>
    <t>APORTES A  ICBF</t>
  </si>
  <si>
    <t>APORTES A SENA</t>
  </si>
  <si>
    <t>GASTOS DE PERSONAL</t>
  </si>
  <si>
    <t>AUDITORIA DE CALIDAD</t>
  </si>
  <si>
    <t>TV CABLE</t>
  </si>
  <si>
    <t>CELULAR</t>
  </si>
  <si>
    <t>INTERNET</t>
  </si>
  <si>
    <t>PUBLICIDAD</t>
  </si>
  <si>
    <t>AUXILIAR CONTABLE</t>
  </si>
  <si>
    <t>AUXILIAR ADMINISTRATIVA</t>
  </si>
  <si>
    <t>IVA MAYOR VALOR DEL COSTO O GASTO</t>
  </si>
  <si>
    <t>RESIDUOS HOSPITALARIOS Y SIMILARES</t>
  </si>
  <si>
    <t>OTROS MANTENIMIENTOS</t>
  </si>
  <si>
    <t>COBRO TRANSFERENCIA ENVIADA OTRA ENTIDAD</t>
  </si>
  <si>
    <t>COBRO SERVICIO MANEJO PORTAL</t>
  </si>
  <si>
    <t>DESCUENTO TRANSACCION ENTRE CIUDAD</t>
  </si>
  <si>
    <t>GRAVAMEN MOVIMIENTO FINANCIERO</t>
  </si>
  <si>
    <t>IVA POR SERVICIOS</t>
  </si>
  <si>
    <t>DESCUENTO POR CAMBIO TALONARIO</t>
  </si>
  <si>
    <t>COBRO PLAZAS ESPECIALES</t>
  </si>
  <si>
    <t>OTROS GASTOS FINANCIEROS</t>
  </si>
  <si>
    <t>OTROS GASTOS EXTRAORDINARIOS</t>
  </si>
  <si>
    <t>OTROS GASTOS DIVERSOS</t>
  </si>
  <si>
    <t>Nueva E.P.S</t>
  </si>
  <si>
    <t>Particulares</t>
  </si>
  <si>
    <t>Alcaldia Municipal</t>
  </si>
  <si>
    <t>RENDIMIENTOS FINANCIEROS</t>
  </si>
  <si>
    <t>Comparta</t>
  </si>
  <si>
    <t>Comparta Subsidiado</t>
  </si>
  <si>
    <t>Colsanitas Prepagadas</t>
  </si>
  <si>
    <t>Caprecom</t>
  </si>
  <si>
    <t>Colsanitas</t>
  </si>
  <si>
    <t>Comparta glosa conciliada</t>
  </si>
  <si>
    <t>Comparta Glosa inicial</t>
  </si>
  <si>
    <t>Nueva E.P.S Glosa inicial</t>
  </si>
  <si>
    <t>maquinaria y Equipo</t>
  </si>
  <si>
    <t>Equipo de oficina</t>
  </si>
  <si>
    <t>Equipos de comunicación</t>
  </si>
  <si>
    <t>Equipo Cientifico</t>
  </si>
  <si>
    <t>Bienes inmuebles</t>
  </si>
  <si>
    <t>Resultados del ejercicio</t>
  </si>
  <si>
    <t>UTILIDADES ACUMULADAS</t>
  </si>
  <si>
    <t>UTLIDAD</t>
  </si>
  <si>
    <t>E.P.S sanitas</t>
  </si>
  <si>
    <t>AUTORETENCIONES</t>
  </si>
  <si>
    <t>Gonzalez Carmen</t>
  </si>
  <si>
    <t>Mancera Reyes mario</t>
  </si>
  <si>
    <t>Matiz Brando Alfredo</t>
  </si>
  <si>
    <t>Roa Diaz Claudia M</t>
  </si>
  <si>
    <t>Mancera Gaonzalez  Angie</t>
  </si>
  <si>
    <t>pasivo+patrimonio</t>
  </si>
  <si>
    <t>CAPACITACION AL PERSONAL</t>
  </si>
  <si>
    <t>OTROS HONORARIOS</t>
  </si>
  <si>
    <t>LOGISTICA</t>
  </si>
  <si>
    <t>LICENCIA ANTIVIRUS</t>
  </si>
  <si>
    <t>AUXILIO DE TRANSPORTE</t>
  </si>
  <si>
    <t>SUMINISTRO Y REFRIGERIOS</t>
  </si>
  <si>
    <t>CERTIFICADO DIGITAL</t>
  </si>
  <si>
    <t>ELEMENTOS DE DROGUERIA</t>
  </si>
  <si>
    <t>UNIFORMES PERSONAL Y SABANAS</t>
  </si>
  <si>
    <t>EXTINTORES Y RECARGA</t>
  </si>
  <si>
    <t>COBRO TRANS. DAVIVIENDA</t>
  </si>
  <si>
    <t>NO DEDUCIBLE</t>
  </si>
  <si>
    <t>Roa Diaz Claudia Milena</t>
  </si>
  <si>
    <t>Gonzalez Carmen Leonilde</t>
  </si>
  <si>
    <t>mancera Reyes Mario</t>
  </si>
  <si>
    <t>Mancera Ganzalez Angie Milena</t>
  </si>
  <si>
    <t>Gonzalez Calderon Nelson</t>
  </si>
  <si>
    <t>APORTES A FONDOS DE PENSIONES POR DIAS</t>
  </si>
  <si>
    <t>IVA MAYOR VALOR DEL COSTO Y DEL GASTO</t>
  </si>
  <si>
    <t>IVA MAYOR VALOR DEL COSTO O GASTOS</t>
  </si>
  <si>
    <t>Coosalud eps</t>
  </si>
  <si>
    <t>Instituto nacional de salud</t>
  </si>
  <si>
    <t>Aportes Fondo Pensiones por dias</t>
  </si>
  <si>
    <t>SERVICIO APOYO VALIDACION INFORMES</t>
  </si>
  <si>
    <t>IMPRESIONES TIPOGRAFIAS Y LITOGRAFIAS</t>
  </si>
  <si>
    <r>
      <t xml:space="preserve">Banco Davivienda Cuenta </t>
    </r>
    <r>
      <rPr>
        <sz val="9"/>
        <color rgb="FFFF0000"/>
        <rFont val="Arial"/>
        <family val="2"/>
      </rPr>
      <t>N° 5064-0001-2965</t>
    </r>
  </si>
  <si>
    <t>AMBULANCIA</t>
  </si>
  <si>
    <t>LICENCIA SOFTWARE CONTABLE</t>
  </si>
  <si>
    <t>Yesid Oswaldo Diaz Villamizar</t>
  </si>
  <si>
    <t>Norley Rubio Amaya</t>
  </si>
  <si>
    <t>Natanael Arias Eregua</t>
  </si>
  <si>
    <t>Yausen Magdiel Cosme Cruz</t>
  </si>
  <si>
    <t>Efrain Alberto Romero Gonzalez</t>
  </si>
  <si>
    <t>Hugo Alberto Montealegre Basto</t>
  </si>
  <si>
    <t>Serviola SAS</t>
  </si>
  <si>
    <t>Parex Resources Colombia ltda</t>
  </si>
  <si>
    <t>Consorcio Vias y Plataformas</t>
  </si>
  <si>
    <t>Arios Ingenieras SAS</t>
  </si>
  <si>
    <t>Axa Colpatria Seguros s.a</t>
  </si>
  <si>
    <t>Carlos Manuel Rodriguez Aguirre</t>
  </si>
  <si>
    <t>Consorcio del oriente</t>
  </si>
  <si>
    <t>Distribuidora Luchinn sas Zomac</t>
  </si>
  <si>
    <t>Dorance Buitrago Quintero</t>
  </si>
  <si>
    <t>DQ Ingenieria sas</t>
  </si>
  <si>
    <t>Ecosoluciones S.A.S</t>
  </si>
  <si>
    <t>Enlace de Transporte y Servicios Ltda</t>
  </si>
  <si>
    <t>Fundacion los Giraras</t>
  </si>
  <si>
    <t>Fundacion Orinoquia Biodiversa</t>
  </si>
  <si>
    <t>Fundacion Santa Engracia</t>
  </si>
  <si>
    <t>Fundacion Sikuaso IPSI</t>
  </si>
  <si>
    <t>Infraestructura y construcciones de Colombia sas</t>
  </si>
  <si>
    <t>Ingenieria Positiva SAS</t>
  </si>
  <si>
    <t>Jhonna Than Stiber Rojas</t>
  </si>
  <si>
    <t>La Previsora sa compañía de seguros</t>
  </si>
  <si>
    <t>Lumatech Ingenieria &amp; servicios S.A.S</t>
  </si>
  <si>
    <t>Mara Ltda</t>
  </si>
  <si>
    <t>Megaeconomico S.A.S ZOMAC</t>
  </si>
  <si>
    <t>Meyan SAS</t>
  </si>
  <si>
    <t>Rempower Solutions RH SAS</t>
  </si>
  <si>
    <t>Sar Energy SAS en Reorganizacon</t>
  </si>
  <si>
    <t>Seguridad el Pentagono Colombia Limitada Sepecol Ltda</t>
  </si>
  <si>
    <t>Seguros del estado SA</t>
  </si>
  <si>
    <t>Servicios De Campo Petrolero SAS</t>
  </si>
  <si>
    <t>Top Drillinng Company Sucursal Colombia</t>
  </si>
  <si>
    <t>Union Temporal Doble calzada el Cucuy</t>
  </si>
  <si>
    <t>Union Temporal Oriental Femenino</t>
  </si>
  <si>
    <t>Wa Montajes Electromecanicos</t>
  </si>
  <si>
    <t>Leonardo Fabio Cetina Niño</t>
  </si>
  <si>
    <t>Jose Gundizalvo Parra Calvo</t>
  </si>
  <si>
    <t>Jose Rodrigo Toloza Monroy</t>
  </si>
  <si>
    <t>Drosan Ltda</t>
  </si>
  <si>
    <t>Laboratorios E Uronov S.A.S</t>
  </si>
  <si>
    <t>Avance Sofwre S.A.S</t>
  </si>
  <si>
    <t>Hermes Medical S.A.S</t>
  </si>
  <si>
    <t>Hermes Villamizar</t>
  </si>
  <si>
    <t>Bladimir Olivos Alarcon</t>
  </si>
  <si>
    <t>Compañía de Servicios los Centauros S.A</t>
  </si>
  <si>
    <t>Laura Julieth Mora Sanchez</t>
  </si>
  <si>
    <t>Jessica Julith Melendez Garces</t>
  </si>
  <si>
    <t>Yeison Ferdey Fernandez Castillo</t>
  </si>
  <si>
    <t>Zindy Marlen Gomez Alvarez</t>
  </si>
  <si>
    <t>Candy Azucena Sarmiento Sanchez</t>
  </si>
  <si>
    <t>Lyda Maria Calderon Fuentes</t>
  </si>
  <si>
    <t>Marissa Zarate Perico</t>
  </si>
  <si>
    <t xml:space="preserve">Viviana Carolina Olaya </t>
  </si>
  <si>
    <t>luz Mery ReyesLeon</t>
  </si>
  <si>
    <t>Hlp Imágenes Diagnosticas sas</t>
  </si>
  <si>
    <t>Oscar Humberto Rangel Rincon</t>
  </si>
  <si>
    <t>Aloso Daza Sanabria</t>
  </si>
  <si>
    <t>Genersa SAS ESP</t>
  </si>
  <si>
    <t>Seguros del Estado SA</t>
  </si>
  <si>
    <t>CONTRATOS DE CONSTRUCCION</t>
  </si>
  <si>
    <t>ALIX GRACIELA RINCON ARENAS</t>
  </si>
  <si>
    <t>OSCAR HUMBERTO RANGEL RINCON</t>
  </si>
  <si>
    <t>MANTENIMIENTO</t>
  </si>
  <si>
    <t>COMPRAS</t>
  </si>
  <si>
    <t>DE MERCANCIAS</t>
  </si>
  <si>
    <t>Devoluciones en compras</t>
  </si>
  <si>
    <t>De mercancias</t>
  </si>
  <si>
    <t>Consulta General</t>
  </si>
  <si>
    <t>Salud Ocupacional</t>
  </si>
  <si>
    <t>Psicologia</t>
  </si>
  <si>
    <t>Visiometria</t>
  </si>
  <si>
    <t>Audimetria</t>
  </si>
  <si>
    <t>Esperimetria</t>
  </si>
  <si>
    <t>Optometria</t>
  </si>
  <si>
    <t>Laboratorio Clinico</t>
  </si>
  <si>
    <t>Coprologico</t>
  </si>
  <si>
    <t>Perfil lipidico</t>
  </si>
  <si>
    <t>Glicemia</t>
  </si>
  <si>
    <t>Parcial de Orina</t>
  </si>
  <si>
    <t>Serologia</t>
  </si>
  <si>
    <t>Prueba de Embarazo</t>
  </si>
  <si>
    <t>Hemoclasificacion</t>
  </si>
  <si>
    <t>Cuadro Hematico</t>
  </si>
  <si>
    <t>Coresterol Total</t>
  </si>
  <si>
    <t>trigliceridos</t>
  </si>
  <si>
    <t>Bun</t>
  </si>
  <si>
    <t>Creatinina</t>
  </si>
  <si>
    <t>Plaquetas</t>
  </si>
  <si>
    <t>Hai Hemaglutinacion</t>
  </si>
  <si>
    <t>TGO</t>
  </si>
  <si>
    <t>TGP</t>
  </si>
  <si>
    <t>Manipulacion de alimentos</t>
  </si>
  <si>
    <t>falkalina</t>
  </si>
  <si>
    <t>Microalbuminuria</t>
  </si>
  <si>
    <t>Sida, anticuerpos VIH 1 y 2</t>
  </si>
  <si>
    <t>Rayos X</t>
  </si>
  <si>
    <t>Electrocardiograma</t>
  </si>
  <si>
    <t>Medicamentos</t>
  </si>
  <si>
    <t>FINANCIEROS</t>
  </si>
  <si>
    <t>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</si>
</sst>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#,##0_ ;\-#,##0\ "/>
  </numFmts>
  <fonts count="19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8" fillId="0" borderId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5" fontId="4" fillId="2" borderId="1" xfId="1" applyNumberFormat="1" applyFont="1" applyFill="1" applyBorder="1" applyAlignment="1">
      <alignment horizontal="center"/>
    </xf>
    <xf numFmtId="166" fontId="5" fillId="0" borderId="1" xfId="1" applyNumberFormat="1" applyFont="1" applyBorder="1"/>
    <xf numFmtId="0" fontId="1" fillId="0" borderId="2" xfId="0" applyFont="1" applyFill="1" applyBorder="1" applyAlignment="1">
      <alignment horizontal="left"/>
    </xf>
    <xf numFmtId="166" fontId="6" fillId="0" borderId="2" xfId="1" applyNumberFormat="1" applyFont="1" applyBorder="1"/>
    <xf numFmtId="166" fontId="6" fillId="0" borderId="1" xfId="1" applyNumberFormat="1" applyFont="1" applyBorder="1"/>
    <xf numFmtId="0" fontId="7" fillId="3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166" fontId="6" fillId="0" borderId="1" xfId="1" applyNumberFormat="1" applyFont="1" applyFill="1" applyBorder="1"/>
    <xf numFmtId="0" fontId="2" fillId="0" borderId="1" xfId="0" applyFont="1" applyFill="1" applyBorder="1" applyAlignment="1">
      <alignment horizontal="left"/>
    </xf>
    <xf numFmtId="166" fontId="5" fillId="0" borderId="1" xfId="1" applyNumberFormat="1" applyFont="1" applyFill="1" applyBorder="1"/>
    <xf numFmtId="0" fontId="0" fillId="0" borderId="0" xfId="0" applyFill="1"/>
    <xf numFmtId="0" fontId="0" fillId="0" borderId="0" xfId="0" applyFont="1"/>
    <xf numFmtId="0" fontId="7" fillId="4" borderId="1" xfId="0" applyFont="1" applyFill="1" applyBorder="1" applyAlignment="1">
      <alignment horizontal="left"/>
    </xf>
    <xf numFmtId="166" fontId="6" fillId="4" borderId="1" xfId="1" applyNumberFormat="1" applyFont="1" applyFill="1" applyBorder="1"/>
    <xf numFmtId="166" fontId="0" fillId="0" borderId="0" xfId="0" applyNumberFormat="1"/>
    <xf numFmtId="166" fontId="0" fillId="5" borderId="0" xfId="0" applyNumberFormat="1" applyFill="1"/>
    <xf numFmtId="0" fontId="10" fillId="0" borderId="0" xfId="0" applyFont="1"/>
    <xf numFmtId="165" fontId="10" fillId="0" borderId="0" xfId="1" applyNumberFormat="1" applyFont="1"/>
    <xf numFmtId="0" fontId="1" fillId="4" borderId="1" xfId="0" applyFont="1" applyFill="1" applyBorder="1" applyAlignment="1">
      <alignment horizontal="left"/>
    </xf>
    <xf numFmtId="0" fontId="5" fillId="0" borderId="1" xfId="0" applyFont="1" applyBorder="1"/>
    <xf numFmtId="166" fontId="0" fillId="3" borderId="0" xfId="0" applyNumberFormat="1" applyFill="1"/>
    <xf numFmtId="165" fontId="10" fillId="3" borderId="0" xfId="1" applyNumberFormat="1" applyFont="1" applyFill="1"/>
    <xf numFmtId="165" fontId="0" fillId="3" borderId="0" xfId="0" applyNumberFormat="1" applyFill="1"/>
    <xf numFmtId="0" fontId="0" fillId="3" borderId="0" xfId="0" applyFill="1"/>
    <xf numFmtId="165" fontId="0" fillId="0" borderId="0" xfId="0" applyNumberFormat="1"/>
    <xf numFmtId="166" fontId="5" fillId="3" borderId="0" xfId="1" applyNumberFormat="1" applyFont="1" applyFill="1" applyBorder="1"/>
    <xf numFmtId="0" fontId="0" fillId="6" borderId="0" xfId="0" applyFill="1"/>
    <xf numFmtId="166" fontId="0" fillId="6" borderId="0" xfId="0" applyNumberFormat="1" applyFill="1"/>
    <xf numFmtId="0" fontId="12" fillId="4" borderId="1" xfId="0" applyFont="1" applyFill="1" applyBorder="1" applyAlignment="1">
      <alignment horizontal="left"/>
    </xf>
    <xf numFmtId="166" fontId="13" fillId="4" borderId="1" xfId="1" applyNumberFormat="1" applyFont="1" applyFill="1" applyBorder="1"/>
    <xf numFmtId="166" fontId="14" fillId="0" borderId="1" xfId="1" applyNumberFormat="1" applyFont="1" applyBorder="1"/>
    <xf numFmtId="0" fontId="12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166" fontId="16" fillId="5" borderId="1" xfId="1" applyNumberFormat="1" applyFont="1" applyFill="1" applyBorder="1"/>
    <xf numFmtId="166" fontId="16" fillId="0" borderId="1" xfId="1" applyNumberFormat="1" applyFont="1" applyBorder="1"/>
    <xf numFmtId="0" fontId="17" fillId="3" borderId="0" xfId="0" applyFont="1" applyFill="1"/>
    <xf numFmtId="166" fontId="17" fillId="3" borderId="0" xfId="0" applyNumberFormat="1" applyFont="1" applyFill="1"/>
    <xf numFmtId="0" fontId="11" fillId="7" borderId="0" xfId="0" applyFont="1" applyFill="1"/>
    <xf numFmtId="166" fontId="0" fillId="7" borderId="0" xfId="0" applyNumberFormat="1" applyFill="1"/>
    <xf numFmtId="165" fontId="0" fillId="3" borderId="0" xfId="1" applyNumberFormat="1" applyFont="1" applyFill="1" applyBorder="1"/>
    <xf numFmtId="166" fontId="0" fillId="7" borderId="3" xfId="0" applyNumberFormat="1" applyFill="1" applyBorder="1"/>
    <xf numFmtId="166" fontId="18" fillId="3" borderId="1" xfId="1" applyNumberFormat="1" applyFont="1" applyFill="1" applyBorder="1"/>
    <xf numFmtId="166" fontId="6" fillId="8" borderId="1" xfId="1" applyNumberFormat="1" applyFont="1" applyFill="1" applyBorder="1"/>
    <xf numFmtId="0" fontId="7" fillId="8" borderId="1" xfId="0" applyFont="1" applyFill="1" applyBorder="1" applyAlignment="1">
      <alignment horizontal="left"/>
    </xf>
    <xf numFmtId="166" fontId="5" fillId="3" borderId="1" xfId="1" applyNumberFormat="1" applyFont="1" applyFill="1" applyBorder="1"/>
    <xf numFmtId="0" fontId="7" fillId="9" borderId="1" xfId="0" applyFont="1" applyFill="1" applyBorder="1" applyAlignment="1">
      <alignment horizontal="left"/>
    </xf>
    <xf numFmtId="166" fontId="6" fillId="9" borderId="1" xfId="1" applyNumberFormat="1" applyFont="1" applyFill="1" applyBorder="1"/>
    <xf numFmtId="166" fontId="5" fillId="0" borderId="0" xfId="1" applyNumberFormat="1" applyFont="1" applyBorder="1"/>
    <xf numFmtId="166" fontId="18" fillId="0" borderId="1" xfId="1" applyNumberFormat="1" applyFont="1" applyBorder="1"/>
    <xf numFmtId="166" fontId="0" fillId="10" borderId="0" xfId="0" applyNumberFormat="1" applyFill="1"/>
    <xf numFmtId="0" fontId="7" fillId="10" borderId="1" xfId="0" applyFont="1" applyFill="1" applyBorder="1" applyAlignment="1">
      <alignment horizontal="left"/>
    </xf>
    <xf numFmtId="166" fontId="6" fillId="10" borderId="1" xfId="1" applyNumberFormat="1" applyFont="1" applyFill="1" applyBorder="1"/>
    <xf numFmtId="166" fontId="14" fillId="3" borderId="1" xfId="1" applyNumberFormat="1" applyFont="1" applyFill="1" applyBorder="1"/>
    <xf numFmtId="0" fontId="7" fillId="11" borderId="1" xfId="0" applyFont="1" applyFill="1" applyBorder="1" applyAlignment="1">
      <alignment horizontal="left"/>
    </xf>
    <xf numFmtId="166" fontId="6" fillId="11" borderId="4" xfId="1" applyNumberFormat="1" applyFont="1" applyFill="1" applyBorder="1"/>
    <xf numFmtId="0" fontId="7" fillId="12" borderId="1" xfId="0" applyFont="1" applyFill="1" applyBorder="1" applyAlignment="1">
      <alignment horizontal="left"/>
    </xf>
    <xf numFmtId="166" fontId="6" fillId="12" borderId="1" xfId="1" applyNumberFormat="1" applyFont="1" applyFill="1" applyBorder="1"/>
    <xf numFmtId="166" fontId="16" fillId="12" borderId="1" xfId="1" applyNumberFormat="1" applyFont="1" applyFill="1" applyBorder="1"/>
    <xf numFmtId="166" fontId="11" fillId="5" borderId="0" xfId="0" applyNumberFormat="1" applyFont="1" applyFill="1"/>
    <xf numFmtId="0" fontId="2" fillId="8" borderId="1" xfId="0" applyFont="1" applyFill="1" applyBorder="1" applyAlignment="1">
      <alignment horizontal="left"/>
    </xf>
    <xf numFmtId="166" fontId="5" fillId="8" borderId="1" xfId="1" applyNumberFormat="1" applyFont="1" applyFill="1" applyBorder="1"/>
    <xf numFmtId="166" fontId="16" fillId="8" borderId="1" xfId="1" applyNumberFormat="1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YENNY%20NELSON/CUATRIMEST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CUATRIMESTRAL"/>
      <sheetName val="ICA"/>
      <sheetName val="SEGUNDO CUATRIMESTRAL"/>
      <sheetName val="TERCER CUATRIMESTRAL"/>
      <sheetName val="GASTOS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G1894"/>
  <sheetViews>
    <sheetView tabSelected="1" topLeftCell="A623" zoomScale="130" zoomScaleNormal="130" workbookViewId="0">
      <selection activeCell="C1634" sqref="C1634"/>
    </sheetView>
  </sheetViews>
  <sheetFormatPr baseColWidth="10" defaultRowHeight="15" x14ac:dyDescent="0.25"/>
  <cols>
    <col min="1" max="1" width="10.7109375" customWidth="1"/>
    <col min="2" max="2" width="66.42578125" customWidth="1"/>
    <col min="3" max="3" width="18.140625" bestFit="1" customWidth="1"/>
    <col min="4" max="4" width="15.28515625" customWidth="1"/>
    <col min="5" max="5" width="17" customWidth="1"/>
    <col min="6" max="6" width="15.5703125" customWidth="1"/>
    <col min="7" max="7" width="13.42578125" bestFit="1" customWidth="1"/>
  </cols>
  <sheetData>
    <row r="1" spans="1:6" x14ac:dyDescent="0.25">
      <c r="A1" s="1" t="s">
        <v>0</v>
      </c>
      <c r="B1" s="1" t="s">
        <v>1</v>
      </c>
      <c r="C1" s="3" t="s">
        <v>977</v>
      </c>
      <c r="E1" s="20"/>
      <c r="F1" s="38"/>
    </row>
    <row r="2" spans="1:6" x14ac:dyDescent="0.25">
      <c r="A2" s="5">
        <v>1</v>
      </c>
      <c r="B2" s="5" t="s">
        <v>2</v>
      </c>
      <c r="C2" s="6">
        <f>+C3+C77+C421+C572+C535</f>
        <v>387074855</v>
      </c>
      <c r="D2" s="41">
        <f>+C2</f>
        <v>387074855</v>
      </c>
      <c r="E2" s="20"/>
      <c r="F2" s="39"/>
    </row>
    <row r="3" spans="1:6" x14ac:dyDescent="0.25">
      <c r="A3" s="21">
        <v>11</v>
      </c>
      <c r="B3" s="21" t="s">
        <v>3</v>
      </c>
      <c r="C3" s="16">
        <f>SUM(C4+C8+C12+C15+C20)</f>
        <v>64542809</v>
      </c>
      <c r="E3" s="17"/>
      <c r="F3" s="26"/>
    </row>
    <row r="4" spans="1:6" x14ac:dyDescent="0.25">
      <c r="A4" s="8">
        <v>1105</v>
      </c>
      <c r="B4" s="8" t="s">
        <v>4</v>
      </c>
      <c r="C4" s="7">
        <f>SUM(C5:C7)</f>
        <v>960000</v>
      </c>
    </row>
    <row r="5" spans="1:6" x14ac:dyDescent="0.25">
      <c r="A5" s="2">
        <v>110505</v>
      </c>
      <c r="B5" s="2" t="s">
        <v>5</v>
      </c>
      <c r="C5" s="4">
        <v>960000</v>
      </c>
    </row>
    <row r="6" spans="1:6" x14ac:dyDescent="0.25">
      <c r="A6" s="2">
        <v>110510</v>
      </c>
      <c r="B6" s="35" t="s">
        <v>6</v>
      </c>
      <c r="C6" s="33"/>
    </row>
    <row r="7" spans="1:6" x14ac:dyDescent="0.25">
      <c r="A7" s="2">
        <v>110515</v>
      </c>
      <c r="B7" s="2" t="s">
        <v>7</v>
      </c>
      <c r="C7" s="4">
        <v>0</v>
      </c>
    </row>
    <row r="8" spans="1:6" x14ac:dyDescent="0.25">
      <c r="A8" s="8">
        <v>1110</v>
      </c>
      <c r="B8" s="8" t="s">
        <v>8</v>
      </c>
      <c r="C8" s="7">
        <f>+C9</f>
        <v>63582809</v>
      </c>
    </row>
    <row r="9" spans="1:6" x14ac:dyDescent="0.25">
      <c r="A9" s="2">
        <v>111005</v>
      </c>
      <c r="B9" s="2" t="s">
        <v>9</v>
      </c>
      <c r="C9" s="4">
        <f>+C10</f>
        <v>63582809</v>
      </c>
    </row>
    <row r="10" spans="1:6" x14ac:dyDescent="0.25">
      <c r="A10" s="2"/>
      <c r="B10" s="2" t="s">
        <v>1066</v>
      </c>
      <c r="C10" s="4">
        <v>63582809</v>
      </c>
    </row>
    <row r="11" spans="1:6" x14ac:dyDescent="0.25">
      <c r="A11" s="2">
        <v>111010</v>
      </c>
      <c r="B11" s="2" t="s">
        <v>7</v>
      </c>
      <c r="C11" s="4">
        <v>0</v>
      </c>
    </row>
    <row r="12" spans="1:6" x14ac:dyDescent="0.25">
      <c r="A12" s="8">
        <v>1115</v>
      </c>
      <c r="B12" s="8" t="s">
        <v>10</v>
      </c>
      <c r="C12" s="7">
        <f>SUM(C13:C14)</f>
        <v>0</v>
      </c>
    </row>
    <row r="13" spans="1:6" x14ac:dyDescent="0.25">
      <c r="A13" s="2">
        <v>111505</v>
      </c>
      <c r="B13" s="2" t="s">
        <v>9</v>
      </c>
      <c r="C13" s="4">
        <v>0</v>
      </c>
    </row>
    <row r="14" spans="1:6" x14ac:dyDescent="0.25">
      <c r="A14" s="2">
        <v>111510</v>
      </c>
      <c r="B14" s="2" t="s">
        <v>7</v>
      </c>
      <c r="C14" s="4">
        <v>0</v>
      </c>
    </row>
    <row r="15" spans="1:6" x14ac:dyDescent="0.25">
      <c r="A15" s="8">
        <v>1120</v>
      </c>
      <c r="B15" s="8" t="s">
        <v>11</v>
      </c>
      <c r="C15" s="7">
        <f>SUM(C16:C19)</f>
        <v>0</v>
      </c>
    </row>
    <row r="16" spans="1:6" x14ac:dyDescent="0.25">
      <c r="A16" s="2">
        <v>112005</v>
      </c>
      <c r="B16" s="2" t="s">
        <v>8</v>
      </c>
      <c r="C16" s="4">
        <v>0</v>
      </c>
    </row>
    <row r="17" spans="1:3" x14ac:dyDescent="0.25">
      <c r="A17" s="2">
        <v>112010</v>
      </c>
      <c r="B17" s="2" t="s">
        <v>12</v>
      </c>
      <c r="C17" s="4">
        <v>0</v>
      </c>
    </row>
    <row r="18" spans="1:3" x14ac:dyDescent="0.25">
      <c r="A18" s="2">
        <v>112015</v>
      </c>
      <c r="B18" s="2" t="s">
        <v>13</v>
      </c>
      <c r="C18" s="4">
        <v>0</v>
      </c>
    </row>
    <row r="19" spans="1:3" x14ac:dyDescent="0.25">
      <c r="A19" s="2">
        <v>112020</v>
      </c>
      <c r="B19" s="2" t="s">
        <v>14</v>
      </c>
      <c r="C19" s="4">
        <v>0</v>
      </c>
    </row>
    <row r="20" spans="1:3" x14ac:dyDescent="0.25">
      <c r="A20" s="8">
        <v>1125</v>
      </c>
      <c r="B20" s="8" t="s">
        <v>15</v>
      </c>
      <c r="C20" s="7">
        <f>SUM(C21:C22)</f>
        <v>0</v>
      </c>
    </row>
    <row r="21" spans="1:3" x14ac:dyDescent="0.25">
      <c r="A21" s="2">
        <v>112505</v>
      </c>
      <c r="B21" s="2" t="s">
        <v>16</v>
      </c>
      <c r="C21" s="4">
        <v>0</v>
      </c>
    </row>
    <row r="22" spans="1:3" x14ac:dyDescent="0.25">
      <c r="A22" s="2">
        <v>112510</v>
      </c>
      <c r="B22" s="2" t="s">
        <v>17</v>
      </c>
      <c r="C22" s="4">
        <v>0</v>
      </c>
    </row>
    <row r="23" spans="1:3" x14ac:dyDescent="0.25">
      <c r="A23" s="8">
        <v>12</v>
      </c>
      <c r="B23" s="8" t="s">
        <v>18</v>
      </c>
      <c r="C23" s="7">
        <f>C24+C30+C35+C40+C45+C52+C55+C60+C62+C67</f>
        <v>0</v>
      </c>
    </row>
    <row r="24" spans="1:3" x14ac:dyDescent="0.25">
      <c r="A24" s="8">
        <v>1205</v>
      </c>
      <c r="B24" s="8" t="s">
        <v>19</v>
      </c>
      <c r="C24" s="7">
        <f>SUM(C25:C29)</f>
        <v>0</v>
      </c>
    </row>
    <row r="25" spans="1:3" x14ac:dyDescent="0.25">
      <c r="A25" s="2">
        <v>120505</v>
      </c>
      <c r="B25" s="2" t="s">
        <v>20</v>
      </c>
      <c r="C25" s="4">
        <v>0</v>
      </c>
    </row>
    <row r="26" spans="1:3" x14ac:dyDescent="0.25">
      <c r="A26" s="2">
        <v>120510</v>
      </c>
      <c r="B26" s="2" t="s">
        <v>21</v>
      </c>
      <c r="C26" s="4">
        <v>0</v>
      </c>
    </row>
    <row r="27" spans="1:3" x14ac:dyDescent="0.25">
      <c r="A27" s="2">
        <v>120515</v>
      </c>
      <c r="B27" s="2" t="s">
        <v>22</v>
      </c>
      <c r="C27" s="4">
        <v>0</v>
      </c>
    </row>
    <row r="28" spans="1:3" x14ac:dyDescent="0.25">
      <c r="A28" s="2">
        <v>120520</v>
      </c>
      <c r="B28" s="2" t="s">
        <v>23</v>
      </c>
      <c r="C28" s="4">
        <v>0</v>
      </c>
    </row>
    <row r="29" spans="1:3" x14ac:dyDescent="0.25">
      <c r="A29" s="2">
        <v>120521</v>
      </c>
      <c r="B29" s="2" t="s">
        <v>24</v>
      </c>
      <c r="C29" s="4">
        <v>0</v>
      </c>
    </row>
    <row r="30" spans="1:3" x14ac:dyDescent="0.25">
      <c r="A30" s="8">
        <v>1210</v>
      </c>
      <c r="B30" s="8" t="s">
        <v>25</v>
      </c>
      <c r="C30" s="7">
        <f>SUM(C31:C34)</f>
        <v>0</v>
      </c>
    </row>
    <row r="31" spans="1:3" x14ac:dyDescent="0.25">
      <c r="A31" s="2">
        <v>121005</v>
      </c>
      <c r="B31" s="2" t="s">
        <v>20</v>
      </c>
      <c r="C31" s="4">
        <v>0</v>
      </c>
    </row>
    <row r="32" spans="1:3" x14ac:dyDescent="0.25">
      <c r="A32" s="2">
        <v>121010</v>
      </c>
      <c r="B32" s="2" t="s">
        <v>21</v>
      </c>
      <c r="C32" s="4">
        <v>0</v>
      </c>
    </row>
    <row r="33" spans="1:3" x14ac:dyDescent="0.25">
      <c r="A33" s="2">
        <v>121015</v>
      </c>
      <c r="B33" s="2" t="s">
        <v>22</v>
      </c>
      <c r="C33" s="4">
        <v>0</v>
      </c>
    </row>
    <row r="34" spans="1:3" x14ac:dyDescent="0.25">
      <c r="A34" s="2">
        <v>121016</v>
      </c>
      <c r="B34" s="2" t="s">
        <v>26</v>
      </c>
      <c r="C34" s="4">
        <v>0</v>
      </c>
    </row>
    <row r="35" spans="1:3" x14ac:dyDescent="0.25">
      <c r="A35" s="8">
        <v>1215</v>
      </c>
      <c r="B35" s="8" t="s">
        <v>27</v>
      </c>
      <c r="C35" s="7">
        <f>SUM(C36:C39)</f>
        <v>0</v>
      </c>
    </row>
    <row r="36" spans="1:3" x14ac:dyDescent="0.25">
      <c r="A36" s="2">
        <v>121505</v>
      </c>
      <c r="B36" s="2" t="s">
        <v>28</v>
      </c>
      <c r="C36" s="4">
        <v>0</v>
      </c>
    </row>
    <row r="37" spans="1:3" x14ac:dyDescent="0.25">
      <c r="A37" s="2">
        <v>121510</v>
      </c>
      <c r="B37" s="2" t="s">
        <v>29</v>
      </c>
      <c r="C37" s="4">
        <v>0</v>
      </c>
    </row>
    <row r="38" spans="1:3" x14ac:dyDescent="0.25">
      <c r="A38" s="2">
        <v>121515</v>
      </c>
      <c r="B38" s="2" t="s">
        <v>30</v>
      </c>
      <c r="C38" s="4">
        <v>0</v>
      </c>
    </row>
    <row r="39" spans="1:3" x14ac:dyDescent="0.25">
      <c r="A39" s="2">
        <v>121516</v>
      </c>
      <c r="B39" s="2" t="s">
        <v>31</v>
      </c>
      <c r="C39" s="4">
        <v>0</v>
      </c>
    </row>
    <row r="40" spans="1:3" x14ac:dyDescent="0.25">
      <c r="A40" s="8">
        <v>1220</v>
      </c>
      <c r="B40" s="8" t="s">
        <v>32</v>
      </c>
      <c r="C40" s="7">
        <f>SUM(C41:C44)</f>
        <v>0</v>
      </c>
    </row>
    <row r="41" spans="1:3" x14ac:dyDescent="0.25">
      <c r="A41" s="2">
        <v>122005</v>
      </c>
      <c r="B41" s="2" t="s">
        <v>33</v>
      </c>
      <c r="C41" s="4">
        <v>0</v>
      </c>
    </row>
    <row r="42" spans="1:3" x14ac:dyDescent="0.25">
      <c r="A42" s="2">
        <v>122010</v>
      </c>
      <c r="B42" s="2" t="s">
        <v>34</v>
      </c>
      <c r="C42" s="4">
        <v>0</v>
      </c>
    </row>
    <row r="43" spans="1:3" x14ac:dyDescent="0.25">
      <c r="A43" s="2">
        <v>122015</v>
      </c>
      <c r="B43" s="2" t="s">
        <v>35</v>
      </c>
      <c r="C43" s="4">
        <v>0</v>
      </c>
    </row>
    <row r="44" spans="1:3" x14ac:dyDescent="0.25">
      <c r="A44" s="2">
        <v>122016</v>
      </c>
      <c r="B44" s="2" t="s">
        <v>36</v>
      </c>
      <c r="C44" s="4">
        <v>0</v>
      </c>
    </row>
    <row r="45" spans="1:3" x14ac:dyDescent="0.25">
      <c r="A45" s="8">
        <v>1225</v>
      </c>
      <c r="B45" s="8" t="s">
        <v>37</v>
      </c>
      <c r="C45" s="7">
        <f>SUM(C46:C51)</f>
        <v>0</v>
      </c>
    </row>
    <row r="46" spans="1:3" x14ac:dyDescent="0.25">
      <c r="A46" s="2">
        <v>122505</v>
      </c>
      <c r="B46" s="2" t="s">
        <v>38</v>
      </c>
      <c r="C46" s="4">
        <v>0</v>
      </c>
    </row>
    <row r="47" spans="1:3" x14ac:dyDescent="0.25">
      <c r="A47" s="2">
        <v>122510</v>
      </c>
      <c r="B47" s="2" t="s">
        <v>39</v>
      </c>
      <c r="C47" s="4">
        <v>0</v>
      </c>
    </row>
    <row r="48" spans="1:3" x14ac:dyDescent="0.25">
      <c r="A48" s="2">
        <v>122515</v>
      </c>
      <c r="B48" s="2" t="s">
        <v>40</v>
      </c>
      <c r="C48" s="4">
        <v>0</v>
      </c>
    </row>
    <row r="49" spans="1:3" x14ac:dyDescent="0.25">
      <c r="A49" s="2">
        <v>122520</v>
      </c>
      <c r="B49" s="2" t="s">
        <v>41</v>
      </c>
      <c r="C49" s="4">
        <v>0</v>
      </c>
    </row>
    <row r="50" spans="1:3" x14ac:dyDescent="0.25">
      <c r="A50" s="2">
        <v>122525</v>
      </c>
      <c r="B50" s="2" t="s">
        <v>42</v>
      </c>
      <c r="C50" s="4">
        <v>0</v>
      </c>
    </row>
    <row r="51" spans="1:3" x14ac:dyDescent="0.25">
      <c r="A51" s="2">
        <v>122526</v>
      </c>
      <c r="B51" s="2" t="s">
        <v>43</v>
      </c>
      <c r="C51" s="4">
        <v>0</v>
      </c>
    </row>
    <row r="52" spans="1:3" x14ac:dyDescent="0.25">
      <c r="A52" s="8">
        <v>1245</v>
      </c>
      <c r="B52" s="8" t="s">
        <v>44</v>
      </c>
      <c r="C52" s="7">
        <f>SUM(C53:C54)</f>
        <v>0</v>
      </c>
    </row>
    <row r="53" spans="1:3" x14ac:dyDescent="0.25">
      <c r="A53" s="2">
        <v>124505</v>
      </c>
      <c r="B53" s="2" t="s">
        <v>45</v>
      </c>
      <c r="C53" s="4">
        <v>0</v>
      </c>
    </row>
    <row r="54" spans="1:3" x14ac:dyDescent="0.25">
      <c r="A54" s="2">
        <v>124510</v>
      </c>
      <c r="B54" s="2" t="s">
        <v>46</v>
      </c>
      <c r="C54" s="4">
        <v>0</v>
      </c>
    </row>
    <row r="55" spans="1:3" x14ac:dyDescent="0.25">
      <c r="A55" s="8">
        <v>1255</v>
      </c>
      <c r="B55" s="8" t="s">
        <v>47</v>
      </c>
      <c r="C55" s="7">
        <f>SUM(C56:C59)</f>
        <v>0</v>
      </c>
    </row>
    <row r="56" spans="1:3" x14ac:dyDescent="0.25">
      <c r="A56" s="2">
        <v>125505</v>
      </c>
      <c r="B56" s="2" t="s">
        <v>48</v>
      </c>
      <c r="C56" s="4">
        <v>0</v>
      </c>
    </row>
    <row r="57" spans="1:3" x14ac:dyDescent="0.25">
      <c r="A57" s="2">
        <v>125510</v>
      </c>
      <c r="B57" s="2" t="s">
        <v>49</v>
      </c>
      <c r="C57" s="4">
        <v>0</v>
      </c>
    </row>
    <row r="58" spans="1:3" x14ac:dyDescent="0.25">
      <c r="A58" s="2">
        <v>125515</v>
      </c>
      <c r="B58" s="2" t="s">
        <v>50</v>
      </c>
      <c r="C58" s="4">
        <v>0</v>
      </c>
    </row>
    <row r="59" spans="1:3" x14ac:dyDescent="0.25">
      <c r="A59" s="2">
        <v>125516</v>
      </c>
      <c r="B59" s="2" t="s">
        <v>51</v>
      </c>
      <c r="C59" s="4">
        <v>0</v>
      </c>
    </row>
    <row r="60" spans="1:3" x14ac:dyDescent="0.25">
      <c r="A60" s="8">
        <v>1260</v>
      </c>
      <c r="B60" s="8" t="s">
        <v>52</v>
      </c>
      <c r="C60" s="7">
        <f>SUM(C61)</f>
        <v>0</v>
      </c>
    </row>
    <row r="61" spans="1:3" x14ac:dyDescent="0.25">
      <c r="A61" s="2">
        <v>126001</v>
      </c>
      <c r="B61" s="2" t="s">
        <v>53</v>
      </c>
      <c r="C61" s="4">
        <v>0</v>
      </c>
    </row>
    <row r="62" spans="1:3" x14ac:dyDescent="0.25">
      <c r="A62" s="8">
        <v>1295</v>
      </c>
      <c r="B62" s="8" t="s">
        <v>54</v>
      </c>
      <c r="C62" s="7">
        <f>SUM(C63:C66)</f>
        <v>0</v>
      </c>
    </row>
    <row r="63" spans="1:3" x14ac:dyDescent="0.25">
      <c r="A63" s="2">
        <v>129505</v>
      </c>
      <c r="B63" s="2" t="s">
        <v>55</v>
      </c>
      <c r="C63" s="4">
        <v>0</v>
      </c>
    </row>
    <row r="64" spans="1:3" x14ac:dyDescent="0.25">
      <c r="A64" s="2">
        <v>129510</v>
      </c>
      <c r="B64" s="2" t="s">
        <v>56</v>
      </c>
      <c r="C64" s="4">
        <v>0</v>
      </c>
    </row>
    <row r="65" spans="1:7" x14ac:dyDescent="0.25">
      <c r="A65" s="2">
        <v>129515</v>
      </c>
      <c r="B65" s="2" t="s">
        <v>57</v>
      </c>
      <c r="C65" s="4">
        <v>0</v>
      </c>
    </row>
    <row r="66" spans="1:7" x14ac:dyDescent="0.25">
      <c r="A66" s="2">
        <v>129516</v>
      </c>
      <c r="B66" s="2" t="s">
        <v>58</v>
      </c>
      <c r="C66" s="4">
        <v>0</v>
      </c>
    </row>
    <row r="67" spans="1:7" x14ac:dyDescent="0.25">
      <c r="A67" s="8">
        <v>1299</v>
      </c>
      <c r="B67" s="8" t="s">
        <v>59</v>
      </c>
      <c r="C67" s="7">
        <f>SUM(C68:C76)</f>
        <v>0</v>
      </c>
    </row>
    <row r="68" spans="1:7" x14ac:dyDescent="0.25">
      <c r="A68" s="2">
        <v>129905</v>
      </c>
      <c r="B68" s="2" t="s">
        <v>19</v>
      </c>
      <c r="C68" s="4">
        <v>0</v>
      </c>
    </row>
    <row r="69" spans="1:7" x14ac:dyDescent="0.25">
      <c r="A69" s="2">
        <v>129910</v>
      </c>
      <c r="B69" s="2" t="s">
        <v>25</v>
      </c>
      <c r="C69" s="4">
        <v>0</v>
      </c>
    </row>
    <row r="70" spans="1:7" x14ac:dyDescent="0.25">
      <c r="A70" s="2">
        <v>129915</v>
      </c>
      <c r="B70" s="2" t="s">
        <v>27</v>
      </c>
      <c r="C70" s="4">
        <v>0</v>
      </c>
    </row>
    <row r="71" spans="1:7" x14ac:dyDescent="0.25">
      <c r="A71" s="2">
        <v>129920</v>
      </c>
      <c r="B71" s="2" t="s">
        <v>32</v>
      </c>
      <c r="C71" s="4">
        <v>0</v>
      </c>
    </row>
    <row r="72" spans="1:7" x14ac:dyDescent="0.25">
      <c r="A72" s="2">
        <v>129925</v>
      </c>
      <c r="B72" s="2" t="s">
        <v>37</v>
      </c>
      <c r="C72" s="4">
        <v>0</v>
      </c>
    </row>
    <row r="73" spans="1:7" x14ac:dyDescent="0.25">
      <c r="A73" s="2">
        <v>129945</v>
      </c>
      <c r="B73" s="2" t="s">
        <v>44</v>
      </c>
      <c r="C73" s="4">
        <v>0</v>
      </c>
    </row>
    <row r="74" spans="1:7" x14ac:dyDescent="0.25">
      <c r="A74" s="2">
        <v>129955</v>
      </c>
      <c r="B74" s="2" t="s">
        <v>47</v>
      </c>
      <c r="C74" s="4">
        <v>0</v>
      </c>
    </row>
    <row r="75" spans="1:7" x14ac:dyDescent="0.25">
      <c r="A75" s="2">
        <v>129960</v>
      </c>
      <c r="B75" s="2" t="s">
        <v>52</v>
      </c>
      <c r="C75" s="4">
        <v>0</v>
      </c>
    </row>
    <row r="76" spans="1:7" x14ac:dyDescent="0.25">
      <c r="A76" s="2">
        <v>129995</v>
      </c>
      <c r="B76" s="2" t="s">
        <v>54</v>
      </c>
      <c r="C76" s="4">
        <v>0</v>
      </c>
      <c r="F76" s="19"/>
    </row>
    <row r="77" spans="1:7" x14ac:dyDescent="0.25">
      <c r="A77" s="34">
        <v>13</v>
      </c>
      <c r="B77" s="34" t="s">
        <v>60</v>
      </c>
      <c r="C77" s="36">
        <f>+C78+C100+C166+C202+C250+C290+C339+C258+C287</f>
        <v>175086519</v>
      </c>
      <c r="D77" s="23"/>
      <c r="E77" s="23"/>
      <c r="F77" s="24"/>
      <c r="G77" s="25"/>
    </row>
    <row r="78" spans="1:7" x14ac:dyDescent="0.25">
      <c r="A78" s="15">
        <v>1301</v>
      </c>
      <c r="B78" s="15" t="s">
        <v>61</v>
      </c>
      <c r="C78" s="16">
        <f>+C79</f>
        <v>0</v>
      </c>
      <c r="D78" s="23"/>
      <c r="E78" s="26"/>
      <c r="F78" s="26"/>
      <c r="G78" s="26"/>
    </row>
    <row r="79" spans="1:7" x14ac:dyDescent="0.25">
      <c r="A79" s="2">
        <v>130105</v>
      </c>
      <c r="B79" s="2" t="s">
        <v>62</v>
      </c>
      <c r="C79" s="4">
        <v>0</v>
      </c>
    </row>
    <row r="80" spans="1:7" x14ac:dyDescent="0.25">
      <c r="A80" s="2">
        <v>130106</v>
      </c>
      <c r="B80" s="2" t="s">
        <v>63</v>
      </c>
      <c r="C80" s="4">
        <v>0</v>
      </c>
    </row>
    <row r="81" spans="1:5" x14ac:dyDescent="0.25">
      <c r="A81" s="2"/>
      <c r="B81" s="2" t="s">
        <v>1018</v>
      </c>
      <c r="C81" s="4"/>
    </row>
    <row r="82" spans="1:5" x14ac:dyDescent="0.25">
      <c r="A82" s="2">
        <v>130110</v>
      </c>
      <c r="B82" s="2" t="s">
        <v>64</v>
      </c>
      <c r="C82" s="4">
        <v>0</v>
      </c>
    </row>
    <row r="83" spans="1:5" x14ac:dyDescent="0.25">
      <c r="A83" s="2">
        <v>130115</v>
      </c>
      <c r="B83" s="2" t="s">
        <v>65</v>
      </c>
      <c r="C83" s="4"/>
    </row>
    <row r="84" spans="1:5" x14ac:dyDescent="0.25">
      <c r="A84" s="2"/>
      <c r="B84" s="2" t="s">
        <v>1019</v>
      </c>
      <c r="C84" s="4"/>
    </row>
    <row r="85" spans="1:5" x14ac:dyDescent="0.25">
      <c r="A85" s="2">
        <v>130120</v>
      </c>
      <c r="B85" s="2" t="s">
        <v>66</v>
      </c>
      <c r="C85" s="4">
        <v>0</v>
      </c>
    </row>
    <row r="86" spans="1:5" x14ac:dyDescent="0.25">
      <c r="A86" s="8">
        <v>130125</v>
      </c>
      <c r="B86" s="8" t="s">
        <v>67</v>
      </c>
      <c r="C86" s="37">
        <f>+C87</f>
        <v>0</v>
      </c>
    </row>
    <row r="87" spans="1:5" x14ac:dyDescent="0.25">
      <c r="A87" s="2"/>
      <c r="B87" s="2" t="s">
        <v>1014</v>
      </c>
      <c r="C87" s="51"/>
      <c r="E87" s="17"/>
    </row>
    <row r="88" spans="1:5" x14ac:dyDescent="0.25">
      <c r="A88" s="2">
        <v>130130</v>
      </c>
      <c r="B88" s="2" t="s">
        <v>68</v>
      </c>
      <c r="C88" s="51">
        <v>0</v>
      </c>
    </row>
    <row r="89" spans="1:5" x14ac:dyDescent="0.25">
      <c r="A89" s="2">
        <v>130135</v>
      </c>
      <c r="B89" s="2" t="s">
        <v>69</v>
      </c>
      <c r="C89" s="4">
        <v>0</v>
      </c>
    </row>
    <row r="90" spans="1:5" x14ac:dyDescent="0.25">
      <c r="A90" s="2">
        <v>130140</v>
      </c>
      <c r="B90" s="2" t="s">
        <v>70</v>
      </c>
      <c r="C90" s="4">
        <v>0</v>
      </c>
    </row>
    <row r="91" spans="1:5" x14ac:dyDescent="0.25">
      <c r="A91" s="2">
        <v>130145</v>
      </c>
      <c r="B91" s="2" t="s">
        <v>71</v>
      </c>
      <c r="C91" s="4">
        <v>0</v>
      </c>
    </row>
    <row r="92" spans="1:5" x14ac:dyDescent="0.25">
      <c r="A92" s="2">
        <v>130150</v>
      </c>
      <c r="B92" s="2" t="s">
        <v>72</v>
      </c>
      <c r="C92" s="4">
        <v>0</v>
      </c>
    </row>
    <row r="93" spans="1:5" x14ac:dyDescent="0.25">
      <c r="A93" s="2">
        <v>130155</v>
      </c>
      <c r="B93" s="2" t="s">
        <v>73</v>
      </c>
      <c r="C93" s="4">
        <v>0</v>
      </c>
    </row>
    <row r="94" spans="1:5" x14ac:dyDescent="0.25">
      <c r="A94" s="2">
        <v>130160</v>
      </c>
      <c r="B94" s="2" t="s">
        <v>74</v>
      </c>
      <c r="C94" s="4">
        <v>0</v>
      </c>
    </row>
    <row r="95" spans="1:5" x14ac:dyDescent="0.25">
      <c r="A95" s="2">
        <v>130165</v>
      </c>
      <c r="B95" s="2" t="s">
        <v>75</v>
      </c>
      <c r="C95" s="4">
        <f>+C96</f>
        <v>0</v>
      </c>
    </row>
    <row r="96" spans="1:5" x14ac:dyDescent="0.25">
      <c r="A96" s="2"/>
      <c r="B96" s="2" t="s">
        <v>1015</v>
      </c>
      <c r="C96" s="4">
        <v>0</v>
      </c>
    </row>
    <row r="97" spans="1:6" x14ac:dyDescent="0.25">
      <c r="A97" s="2">
        <v>130170</v>
      </c>
      <c r="B97" s="2" t="s">
        <v>76</v>
      </c>
      <c r="C97" s="4">
        <v>0</v>
      </c>
    </row>
    <row r="98" spans="1:6" x14ac:dyDescent="0.25">
      <c r="A98" s="2">
        <v>130175</v>
      </c>
      <c r="B98" s="2" t="s">
        <v>77</v>
      </c>
      <c r="C98" s="4">
        <v>0</v>
      </c>
    </row>
    <row r="99" spans="1:6" x14ac:dyDescent="0.25">
      <c r="A99" s="2">
        <v>130176</v>
      </c>
      <c r="B99" s="2" t="s">
        <v>78</v>
      </c>
      <c r="C99" s="4">
        <v>0</v>
      </c>
      <c r="E99" s="17"/>
    </row>
    <row r="100" spans="1:6" x14ac:dyDescent="0.25">
      <c r="A100" s="15">
        <v>1302</v>
      </c>
      <c r="B100" s="15" t="s">
        <v>79</v>
      </c>
      <c r="C100" s="16">
        <f>+C101+C104+C109+C113+C122</f>
        <v>167432335</v>
      </c>
      <c r="D100" s="23"/>
      <c r="E100" s="17"/>
      <c r="F100" s="17"/>
    </row>
    <row r="101" spans="1:6" x14ac:dyDescent="0.25">
      <c r="A101" s="58">
        <v>130205</v>
      </c>
      <c r="B101" s="58" t="s">
        <v>80</v>
      </c>
      <c r="C101" s="60">
        <f>+C102</f>
        <v>0</v>
      </c>
    </row>
    <row r="102" spans="1:6" x14ac:dyDescent="0.25">
      <c r="A102" s="2"/>
      <c r="B102" s="2" t="s">
        <v>1013</v>
      </c>
      <c r="C102" s="44"/>
    </row>
    <row r="103" spans="1:6" x14ac:dyDescent="0.25">
      <c r="A103" s="2"/>
      <c r="B103" s="2"/>
      <c r="C103" s="44"/>
    </row>
    <row r="104" spans="1:6" x14ac:dyDescent="0.25">
      <c r="A104" s="58">
        <v>130206</v>
      </c>
      <c r="B104" s="58" t="s">
        <v>81</v>
      </c>
      <c r="C104" s="60">
        <f>+C105+C106+C107</f>
        <v>0</v>
      </c>
    </row>
    <row r="105" spans="1:6" x14ac:dyDescent="0.25">
      <c r="A105" s="2"/>
      <c r="B105" s="2" t="s">
        <v>1017</v>
      </c>
      <c r="C105" s="44"/>
      <c r="E105" s="44"/>
    </row>
    <row r="106" spans="1:6" x14ac:dyDescent="0.25">
      <c r="A106" s="2"/>
      <c r="B106" s="2" t="s">
        <v>1020</v>
      </c>
      <c r="C106" s="44"/>
    </row>
    <row r="107" spans="1:6" x14ac:dyDescent="0.25">
      <c r="A107" s="2"/>
      <c r="B107" s="2" t="s">
        <v>1061</v>
      </c>
      <c r="C107" s="44"/>
    </row>
    <row r="108" spans="1:6" x14ac:dyDescent="0.25">
      <c r="A108" s="2">
        <v>130210</v>
      </c>
      <c r="B108" s="2" t="s">
        <v>64</v>
      </c>
      <c r="C108" s="44">
        <v>0</v>
      </c>
    </row>
    <row r="109" spans="1:6" x14ac:dyDescent="0.25">
      <c r="A109" s="58">
        <v>130215</v>
      </c>
      <c r="B109" s="58" t="s">
        <v>65</v>
      </c>
      <c r="C109" s="60">
        <f>+C110+C111</f>
        <v>0</v>
      </c>
    </row>
    <row r="110" spans="1:6" x14ac:dyDescent="0.25">
      <c r="A110" s="2"/>
      <c r="B110" s="2" t="s">
        <v>1033</v>
      </c>
      <c r="C110" s="44"/>
    </row>
    <row r="111" spans="1:6" x14ac:dyDescent="0.25">
      <c r="A111" s="2"/>
      <c r="B111" s="2" t="s">
        <v>1021</v>
      </c>
      <c r="C111" s="44"/>
    </row>
    <row r="112" spans="1:6" x14ac:dyDescent="0.25">
      <c r="A112" s="2">
        <v>130220</v>
      </c>
      <c r="B112" s="2" t="s">
        <v>66</v>
      </c>
      <c r="C112" s="44">
        <v>0</v>
      </c>
    </row>
    <row r="113" spans="1:5" x14ac:dyDescent="0.25">
      <c r="A113" s="58">
        <v>130225</v>
      </c>
      <c r="B113" s="58" t="s">
        <v>67</v>
      </c>
      <c r="C113" s="60">
        <f>+SUM(C114:C120)</f>
        <v>2100900</v>
      </c>
      <c r="E113" s="17">
        <f>+C113+C122</f>
        <v>167432335</v>
      </c>
    </row>
    <row r="114" spans="1:5" x14ac:dyDescent="0.25">
      <c r="A114" s="2"/>
      <c r="B114" s="2" t="s">
        <v>1080</v>
      </c>
      <c r="C114" s="44">
        <v>1620900</v>
      </c>
      <c r="E114" s="50">
        <v>167432335</v>
      </c>
    </row>
    <row r="115" spans="1:5" x14ac:dyDescent="0.25">
      <c r="A115" s="2"/>
      <c r="B115" s="2" t="s">
        <v>1083</v>
      </c>
      <c r="C115" s="44">
        <v>55000</v>
      </c>
      <c r="E115" s="50">
        <f>E114-E113</f>
        <v>0</v>
      </c>
    </row>
    <row r="116" spans="1:5" x14ac:dyDescent="0.25">
      <c r="A116" s="2"/>
      <c r="B116" s="2" t="s">
        <v>1073</v>
      </c>
      <c r="C116" s="44">
        <v>130000</v>
      </c>
      <c r="E116" s="50"/>
    </row>
    <row r="117" spans="1:5" x14ac:dyDescent="0.25">
      <c r="A117" s="2"/>
      <c r="B117" s="2" t="s">
        <v>1074</v>
      </c>
      <c r="C117" s="44">
        <v>55000</v>
      </c>
      <c r="E117" s="50"/>
    </row>
    <row r="118" spans="1:5" x14ac:dyDescent="0.25">
      <c r="A118" s="2"/>
      <c r="B118" s="2" t="s">
        <v>1093</v>
      </c>
      <c r="C118" s="44">
        <v>130000</v>
      </c>
      <c r="E118" s="50"/>
    </row>
    <row r="119" spans="1:5" x14ac:dyDescent="0.25">
      <c r="A119" s="2"/>
      <c r="B119" s="2" t="s">
        <v>1071</v>
      </c>
      <c r="C119" s="44">
        <v>55000</v>
      </c>
      <c r="E119" s="50"/>
    </row>
    <row r="120" spans="1:5" x14ac:dyDescent="0.25">
      <c r="A120" s="2"/>
      <c r="B120" s="2" t="s">
        <v>1070</v>
      </c>
      <c r="C120" s="44">
        <v>55000</v>
      </c>
      <c r="E120" s="50"/>
    </row>
    <row r="121" spans="1:5" x14ac:dyDescent="0.25">
      <c r="A121" s="2"/>
      <c r="B121" s="2"/>
      <c r="C121" s="44"/>
      <c r="E121" s="50"/>
    </row>
    <row r="122" spans="1:5" x14ac:dyDescent="0.25">
      <c r="A122" s="58">
        <v>130230</v>
      </c>
      <c r="B122" s="58" t="s">
        <v>68</v>
      </c>
      <c r="C122" s="60">
        <f>+SUM(C123:C154)</f>
        <v>165331435</v>
      </c>
    </row>
    <row r="123" spans="1:5" x14ac:dyDescent="0.25">
      <c r="A123" s="2"/>
      <c r="B123" s="2" t="s">
        <v>1078</v>
      </c>
      <c r="C123" s="44">
        <v>406300</v>
      </c>
    </row>
    <row r="124" spans="1:5" x14ac:dyDescent="0.25">
      <c r="A124" s="2"/>
      <c r="B124" s="2" t="s">
        <v>1076</v>
      </c>
      <c r="C124" s="44">
        <v>19132680</v>
      </c>
    </row>
    <row r="125" spans="1:5" x14ac:dyDescent="0.25">
      <c r="A125" s="2"/>
      <c r="B125" s="2" t="s">
        <v>1079</v>
      </c>
      <c r="C125" s="44">
        <v>6607400</v>
      </c>
    </row>
    <row r="126" spans="1:5" x14ac:dyDescent="0.25">
      <c r="A126" s="2"/>
      <c r="B126" s="2" t="s">
        <v>1081</v>
      </c>
      <c r="C126" s="44">
        <v>542700</v>
      </c>
    </row>
    <row r="127" spans="1:5" x14ac:dyDescent="0.25">
      <c r="A127" s="2"/>
      <c r="B127" s="2" t="s">
        <v>1077</v>
      </c>
      <c r="C127" s="44">
        <v>3353410</v>
      </c>
    </row>
    <row r="128" spans="1:5" x14ac:dyDescent="0.25">
      <c r="A128" s="2"/>
      <c r="B128" s="2" t="s">
        <v>1082</v>
      </c>
      <c r="C128" s="44">
        <v>161700</v>
      </c>
    </row>
    <row r="129" spans="1:3" x14ac:dyDescent="0.25">
      <c r="A129" s="2"/>
      <c r="B129" s="2" t="s">
        <v>1084</v>
      </c>
      <c r="C129" s="44">
        <v>175000</v>
      </c>
    </row>
    <row r="130" spans="1:3" x14ac:dyDescent="0.25">
      <c r="A130" s="2"/>
      <c r="B130" s="2" t="s">
        <v>1085</v>
      </c>
      <c r="C130" s="44">
        <v>5041300</v>
      </c>
    </row>
    <row r="131" spans="1:3" x14ac:dyDescent="0.25">
      <c r="A131" s="2"/>
      <c r="B131" s="2" t="s">
        <v>1086</v>
      </c>
      <c r="C131" s="44">
        <v>2722800</v>
      </c>
    </row>
    <row r="132" spans="1:3" x14ac:dyDescent="0.25">
      <c r="A132" s="2"/>
      <c r="B132" s="2" t="s">
        <v>1087</v>
      </c>
      <c r="C132" s="44">
        <v>428000</v>
      </c>
    </row>
    <row r="133" spans="1:3" x14ac:dyDescent="0.25">
      <c r="A133" s="2"/>
      <c r="B133" s="2" t="s">
        <v>1088</v>
      </c>
      <c r="C133" s="44">
        <v>577900</v>
      </c>
    </row>
    <row r="134" spans="1:3" x14ac:dyDescent="0.25">
      <c r="A134" s="2"/>
      <c r="B134" s="2" t="s">
        <v>1089</v>
      </c>
      <c r="C134" s="44">
        <v>38500</v>
      </c>
    </row>
    <row r="135" spans="1:3" x14ac:dyDescent="0.25">
      <c r="A135" s="2"/>
      <c r="B135" s="2" t="s">
        <v>1090</v>
      </c>
      <c r="C135" s="44">
        <v>240000</v>
      </c>
    </row>
    <row r="136" spans="1:3" x14ac:dyDescent="0.25">
      <c r="A136" s="2"/>
      <c r="B136" s="2" t="s">
        <v>1091</v>
      </c>
      <c r="C136" s="44">
        <v>123000</v>
      </c>
    </row>
    <row r="137" spans="1:3" x14ac:dyDescent="0.25">
      <c r="A137" s="2"/>
      <c r="B137" s="2" t="s">
        <v>1092</v>
      </c>
      <c r="C137" s="44">
        <v>464200</v>
      </c>
    </row>
    <row r="138" spans="1:3" x14ac:dyDescent="0.25">
      <c r="A138" s="2"/>
      <c r="B138" s="2" t="s">
        <v>1094</v>
      </c>
      <c r="C138" s="44">
        <v>35535363</v>
      </c>
    </row>
    <row r="139" spans="1:3" x14ac:dyDescent="0.25">
      <c r="A139" s="2"/>
      <c r="B139" s="2" t="s">
        <v>1095</v>
      </c>
      <c r="C139" s="44">
        <v>103000</v>
      </c>
    </row>
    <row r="140" spans="1:3" x14ac:dyDescent="0.25">
      <c r="A140" s="2"/>
      <c r="B140" s="2" t="s">
        <v>1096</v>
      </c>
      <c r="C140" s="44">
        <v>104000</v>
      </c>
    </row>
    <row r="141" spans="1:3" x14ac:dyDescent="0.25">
      <c r="A141" s="2"/>
      <c r="B141" s="2" t="s">
        <v>1097</v>
      </c>
      <c r="C141" s="44">
        <v>52800</v>
      </c>
    </row>
    <row r="142" spans="1:3" x14ac:dyDescent="0.25">
      <c r="A142" s="2"/>
      <c r="B142" s="2" t="s">
        <v>1098</v>
      </c>
      <c r="C142" s="44">
        <v>2662300</v>
      </c>
    </row>
    <row r="143" spans="1:3" x14ac:dyDescent="0.25">
      <c r="A143" s="2"/>
      <c r="B143" s="2" t="s">
        <v>1099</v>
      </c>
      <c r="C143" s="44">
        <v>240000</v>
      </c>
    </row>
    <row r="144" spans="1:3" x14ac:dyDescent="0.25">
      <c r="A144" s="2"/>
      <c r="B144" s="2" t="s">
        <v>1100</v>
      </c>
      <c r="C144" s="44">
        <v>2504482</v>
      </c>
    </row>
    <row r="145" spans="1:3" x14ac:dyDescent="0.25">
      <c r="A145" s="2"/>
      <c r="B145" s="2" t="s">
        <v>1101</v>
      </c>
      <c r="C145" s="44">
        <v>113300</v>
      </c>
    </row>
    <row r="146" spans="1:3" x14ac:dyDescent="0.25">
      <c r="A146" s="2"/>
      <c r="B146" s="2" t="s">
        <v>1102</v>
      </c>
      <c r="C146" s="44">
        <v>62906400</v>
      </c>
    </row>
    <row r="147" spans="1:3" x14ac:dyDescent="0.25">
      <c r="A147" s="2"/>
      <c r="B147" s="2" t="s">
        <v>1103</v>
      </c>
      <c r="C147" s="44">
        <v>3171100</v>
      </c>
    </row>
    <row r="148" spans="1:3" x14ac:dyDescent="0.25">
      <c r="A148" s="2"/>
      <c r="B148" s="2" t="s">
        <v>1075</v>
      </c>
      <c r="C148" s="44">
        <v>115500</v>
      </c>
    </row>
    <row r="149" spans="1:3" x14ac:dyDescent="0.25">
      <c r="A149" s="2"/>
      <c r="B149" s="2" t="s">
        <v>1104</v>
      </c>
      <c r="C149" s="44">
        <v>15809900</v>
      </c>
    </row>
    <row r="150" spans="1:3" x14ac:dyDescent="0.25">
      <c r="A150" s="2"/>
      <c r="B150" s="2" t="s">
        <v>1105</v>
      </c>
      <c r="C150" s="44">
        <v>1624000</v>
      </c>
    </row>
    <row r="151" spans="1:3" x14ac:dyDescent="0.25">
      <c r="A151" s="2"/>
      <c r="B151" s="2" t="s">
        <v>1106</v>
      </c>
      <c r="C151" s="44">
        <v>77000</v>
      </c>
    </row>
    <row r="152" spans="1:3" x14ac:dyDescent="0.25">
      <c r="A152" s="2"/>
      <c r="B152" s="2" t="s">
        <v>1107</v>
      </c>
      <c r="C152" s="44">
        <v>187400</v>
      </c>
    </row>
    <row r="153" spans="1:3" x14ac:dyDescent="0.25">
      <c r="A153" s="2"/>
      <c r="B153" s="2" t="s">
        <v>1072</v>
      </c>
      <c r="C153" s="44">
        <v>55000</v>
      </c>
    </row>
    <row r="154" spans="1:3" x14ac:dyDescent="0.25">
      <c r="A154" s="2"/>
      <c r="B154" s="2" t="s">
        <v>1069</v>
      </c>
      <c r="C154" s="44">
        <v>55000</v>
      </c>
    </row>
    <row r="155" spans="1:3" x14ac:dyDescent="0.25">
      <c r="A155" s="2"/>
      <c r="B155" s="2"/>
      <c r="C155" s="44"/>
    </row>
    <row r="156" spans="1:3" x14ac:dyDescent="0.25">
      <c r="A156" s="2"/>
      <c r="B156" s="2"/>
      <c r="C156" s="44"/>
    </row>
    <row r="157" spans="1:3" x14ac:dyDescent="0.25">
      <c r="A157" s="2">
        <v>130235</v>
      </c>
      <c r="B157" s="2" t="s">
        <v>69</v>
      </c>
      <c r="C157" s="44"/>
    </row>
    <row r="158" spans="1:3" x14ac:dyDescent="0.25">
      <c r="A158" s="2">
        <v>130240</v>
      </c>
      <c r="B158" s="2" t="s">
        <v>70</v>
      </c>
      <c r="C158" s="4"/>
    </row>
    <row r="159" spans="1:3" x14ac:dyDescent="0.25">
      <c r="A159" s="2">
        <v>130245</v>
      </c>
      <c r="B159" s="2" t="s">
        <v>71</v>
      </c>
      <c r="C159" s="4"/>
    </row>
    <row r="160" spans="1:3" x14ac:dyDescent="0.25">
      <c r="A160" s="2">
        <v>130250</v>
      </c>
      <c r="B160" s="2" t="s">
        <v>72</v>
      </c>
      <c r="C160" s="4"/>
    </row>
    <row r="161" spans="1:6" x14ac:dyDescent="0.25">
      <c r="A161" s="2">
        <v>130255</v>
      </c>
      <c r="B161" s="2" t="s">
        <v>73</v>
      </c>
      <c r="C161" s="4"/>
    </row>
    <row r="162" spans="1:6" x14ac:dyDescent="0.25">
      <c r="A162" s="2">
        <v>130260</v>
      </c>
      <c r="B162" s="2" t="s">
        <v>74</v>
      </c>
      <c r="C162" s="4">
        <v>0</v>
      </c>
    </row>
    <row r="163" spans="1:6" x14ac:dyDescent="0.25">
      <c r="A163" s="2">
        <v>130265</v>
      </c>
      <c r="B163" s="2" t="s">
        <v>75</v>
      </c>
      <c r="C163" s="4">
        <v>0</v>
      </c>
    </row>
    <row r="164" spans="1:6" x14ac:dyDescent="0.25">
      <c r="A164" s="2">
        <v>130270</v>
      </c>
      <c r="B164" s="2" t="s">
        <v>76</v>
      </c>
      <c r="C164" s="4">
        <v>0</v>
      </c>
    </row>
    <row r="165" spans="1:6" x14ac:dyDescent="0.25">
      <c r="A165" s="2">
        <v>130275</v>
      </c>
      <c r="B165" s="2" t="s">
        <v>77</v>
      </c>
      <c r="C165" s="4">
        <v>0</v>
      </c>
    </row>
    <row r="166" spans="1:6" x14ac:dyDescent="0.25">
      <c r="A166" s="15">
        <v>1303</v>
      </c>
      <c r="B166" s="15" t="s">
        <v>82</v>
      </c>
      <c r="C166" s="16">
        <f>SUM(C167:C184)</f>
        <v>0</v>
      </c>
      <c r="F166" s="17"/>
    </row>
    <row r="167" spans="1:6" x14ac:dyDescent="0.25">
      <c r="A167" s="2">
        <v>130305</v>
      </c>
      <c r="B167" s="2" t="s">
        <v>80</v>
      </c>
      <c r="C167" s="4">
        <v>0</v>
      </c>
    </row>
    <row r="168" spans="1:6" x14ac:dyDescent="0.25">
      <c r="A168" s="2">
        <v>130306</v>
      </c>
      <c r="B168" s="2" t="s">
        <v>83</v>
      </c>
      <c r="C168" s="47">
        <v>0</v>
      </c>
    </row>
    <row r="169" spans="1:6" x14ac:dyDescent="0.25">
      <c r="A169" s="2"/>
      <c r="B169" s="2" t="s">
        <v>1024</v>
      </c>
      <c r="C169" s="47">
        <v>0</v>
      </c>
    </row>
    <row r="170" spans="1:6" x14ac:dyDescent="0.25">
      <c r="A170" s="2"/>
      <c r="B170" s="2" t="s">
        <v>1023</v>
      </c>
      <c r="C170" s="55">
        <v>0</v>
      </c>
    </row>
    <row r="171" spans="1:6" x14ac:dyDescent="0.25">
      <c r="A171" s="2">
        <v>130310</v>
      </c>
      <c r="B171" s="2" t="s">
        <v>64</v>
      </c>
      <c r="C171" s="4">
        <v>0</v>
      </c>
    </row>
    <row r="172" spans="1:6" x14ac:dyDescent="0.25">
      <c r="A172" s="2">
        <v>130315</v>
      </c>
      <c r="B172" s="2" t="s">
        <v>65</v>
      </c>
      <c r="C172" s="4">
        <v>0</v>
      </c>
    </row>
    <row r="173" spans="1:6" x14ac:dyDescent="0.25">
      <c r="A173" s="2">
        <v>130320</v>
      </c>
      <c r="B173" s="2" t="s">
        <v>66</v>
      </c>
      <c r="C173" s="4">
        <v>0</v>
      </c>
    </row>
    <row r="174" spans="1:6" x14ac:dyDescent="0.25">
      <c r="A174" s="2">
        <v>130325</v>
      </c>
      <c r="B174" s="2" t="s">
        <v>67</v>
      </c>
      <c r="C174" s="4">
        <v>0</v>
      </c>
    </row>
    <row r="175" spans="1:6" x14ac:dyDescent="0.25">
      <c r="A175" s="2">
        <v>130330</v>
      </c>
      <c r="B175" s="2" t="s">
        <v>68</v>
      </c>
      <c r="C175" s="4">
        <v>0</v>
      </c>
    </row>
    <row r="176" spans="1:6" x14ac:dyDescent="0.25">
      <c r="A176" s="2">
        <v>130335</v>
      </c>
      <c r="B176" s="2" t="s">
        <v>69</v>
      </c>
      <c r="C176" s="4">
        <v>0</v>
      </c>
    </row>
    <row r="177" spans="1:3" x14ac:dyDescent="0.25">
      <c r="A177" s="2">
        <v>130340</v>
      </c>
      <c r="B177" s="2" t="s">
        <v>70</v>
      </c>
      <c r="C177" s="4">
        <v>0</v>
      </c>
    </row>
    <row r="178" spans="1:3" x14ac:dyDescent="0.25">
      <c r="A178" s="2">
        <v>130345</v>
      </c>
      <c r="B178" s="2" t="s">
        <v>71</v>
      </c>
      <c r="C178" s="4">
        <v>0</v>
      </c>
    </row>
    <row r="179" spans="1:3" x14ac:dyDescent="0.25">
      <c r="A179" s="2">
        <v>130350</v>
      </c>
      <c r="B179" s="2" t="s">
        <v>72</v>
      </c>
      <c r="C179" s="4">
        <v>0</v>
      </c>
    </row>
    <row r="180" spans="1:3" x14ac:dyDescent="0.25">
      <c r="A180" s="2">
        <v>130355</v>
      </c>
      <c r="B180" s="2" t="s">
        <v>73</v>
      </c>
      <c r="C180" s="4">
        <v>0</v>
      </c>
    </row>
    <row r="181" spans="1:3" x14ac:dyDescent="0.25">
      <c r="A181" s="2">
        <v>130360</v>
      </c>
      <c r="B181" s="2" t="s">
        <v>74</v>
      </c>
      <c r="C181" s="4">
        <v>0</v>
      </c>
    </row>
    <row r="182" spans="1:3" x14ac:dyDescent="0.25">
      <c r="A182" s="2">
        <v>130365</v>
      </c>
      <c r="B182" s="2" t="s">
        <v>75</v>
      </c>
      <c r="C182" s="4">
        <v>0</v>
      </c>
    </row>
    <row r="183" spans="1:3" x14ac:dyDescent="0.25">
      <c r="A183" s="2">
        <v>130370</v>
      </c>
      <c r="B183" s="2" t="s">
        <v>76</v>
      </c>
      <c r="C183" s="4">
        <v>0</v>
      </c>
    </row>
    <row r="184" spans="1:3" x14ac:dyDescent="0.25">
      <c r="A184" s="2">
        <v>130375</v>
      </c>
      <c r="B184" s="2" t="s">
        <v>77</v>
      </c>
      <c r="C184" s="4">
        <v>0</v>
      </c>
    </row>
    <row r="185" spans="1:3" x14ac:dyDescent="0.25">
      <c r="A185" s="8">
        <v>1304</v>
      </c>
      <c r="B185" s="8" t="s">
        <v>84</v>
      </c>
      <c r="C185" s="7">
        <f>SUM(C186:C201)</f>
        <v>0</v>
      </c>
    </row>
    <row r="186" spans="1:3" x14ac:dyDescent="0.25">
      <c r="A186" s="2">
        <v>130405</v>
      </c>
      <c r="B186" s="2" t="s">
        <v>80</v>
      </c>
      <c r="C186" s="4">
        <v>0</v>
      </c>
    </row>
    <row r="187" spans="1:3" x14ac:dyDescent="0.25">
      <c r="A187" s="2">
        <v>130406</v>
      </c>
      <c r="B187" s="2" t="s">
        <v>83</v>
      </c>
      <c r="C187" s="4">
        <v>0</v>
      </c>
    </row>
    <row r="188" spans="1:3" x14ac:dyDescent="0.25">
      <c r="A188" s="2">
        <v>130410</v>
      </c>
      <c r="B188" s="2" t="s">
        <v>64</v>
      </c>
      <c r="C188" s="4">
        <v>0</v>
      </c>
    </row>
    <row r="189" spans="1:3" x14ac:dyDescent="0.25">
      <c r="A189" s="2">
        <v>130415</v>
      </c>
      <c r="B189" s="2" t="s">
        <v>65</v>
      </c>
      <c r="C189" s="4">
        <v>0</v>
      </c>
    </row>
    <row r="190" spans="1:3" x14ac:dyDescent="0.25">
      <c r="A190" s="2">
        <v>130420</v>
      </c>
      <c r="B190" s="2" t="s">
        <v>66</v>
      </c>
      <c r="C190" s="4">
        <v>0</v>
      </c>
    </row>
    <row r="191" spans="1:3" x14ac:dyDescent="0.25">
      <c r="A191" s="2">
        <v>130425</v>
      </c>
      <c r="B191" s="2" t="s">
        <v>67</v>
      </c>
      <c r="C191" s="4">
        <v>0</v>
      </c>
    </row>
    <row r="192" spans="1:3" x14ac:dyDescent="0.25">
      <c r="A192" s="2">
        <v>130430</v>
      </c>
      <c r="B192" s="2" t="s">
        <v>68</v>
      </c>
      <c r="C192" s="4">
        <v>0</v>
      </c>
    </row>
    <row r="193" spans="1:3" x14ac:dyDescent="0.25">
      <c r="A193" s="2">
        <v>130435</v>
      </c>
      <c r="B193" s="2" t="s">
        <v>69</v>
      </c>
      <c r="C193" s="4">
        <v>0</v>
      </c>
    </row>
    <row r="194" spans="1:3" x14ac:dyDescent="0.25">
      <c r="A194" s="2">
        <v>130440</v>
      </c>
      <c r="B194" s="2" t="s">
        <v>70</v>
      </c>
      <c r="C194" s="4">
        <v>0</v>
      </c>
    </row>
    <row r="195" spans="1:3" x14ac:dyDescent="0.25">
      <c r="A195" s="2">
        <v>130445</v>
      </c>
      <c r="B195" s="2" t="s">
        <v>71</v>
      </c>
      <c r="C195" s="4">
        <v>0</v>
      </c>
    </row>
    <row r="196" spans="1:3" x14ac:dyDescent="0.25">
      <c r="A196" s="2">
        <v>130450</v>
      </c>
      <c r="B196" s="2" t="s">
        <v>72</v>
      </c>
      <c r="C196" s="4">
        <v>0</v>
      </c>
    </row>
    <row r="197" spans="1:3" x14ac:dyDescent="0.25">
      <c r="A197" s="2">
        <v>130455</v>
      </c>
      <c r="B197" s="2" t="s">
        <v>73</v>
      </c>
      <c r="C197" s="4">
        <v>0</v>
      </c>
    </row>
    <row r="198" spans="1:3" x14ac:dyDescent="0.25">
      <c r="A198" s="2">
        <v>130460</v>
      </c>
      <c r="B198" s="2" t="s">
        <v>74</v>
      </c>
      <c r="C198" s="4">
        <v>0</v>
      </c>
    </row>
    <row r="199" spans="1:3" x14ac:dyDescent="0.25">
      <c r="A199" s="2">
        <v>130465</v>
      </c>
      <c r="B199" s="2" t="s">
        <v>75</v>
      </c>
      <c r="C199" s="4">
        <v>0</v>
      </c>
    </row>
    <row r="200" spans="1:3" x14ac:dyDescent="0.25">
      <c r="A200" s="2">
        <v>130470</v>
      </c>
      <c r="B200" s="2" t="s">
        <v>76</v>
      </c>
      <c r="C200" s="4">
        <v>0</v>
      </c>
    </row>
    <row r="201" spans="1:3" x14ac:dyDescent="0.25">
      <c r="A201" s="2">
        <v>130475</v>
      </c>
      <c r="B201" s="2" t="s">
        <v>77</v>
      </c>
      <c r="C201" s="4">
        <v>0</v>
      </c>
    </row>
    <row r="202" spans="1:3" x14ac:dyDescent="0.25">
      <c r="A202" s="15">
        <v>1305</v>
      </c>
      <c r="B202" s="15" t="s">
        <v>85</v>
      </c>
      <c r="C202" s="16">
        <f>SUM(C203:C220)</f>
        <v>0</v>
      </c>
    </row>
    <row r="203" spans="1:3" x14ac:dyDescent="0.25">
      <c r="A203" s="2">
        <v>130505</v>
      </c>
      <c r="B203" s="2" t="s">
        <v>62</v>
      </c>
      <c r="C203" s="4">
        <v>0</v>
      </c>
    </row>
    <row r="204" spans="1:3" x14ac:dyDescent="0.25">
      <c r="A204" s="2"/>
      <c r="B204" s="2" t="s">
        <v>1013</v>
      </c>
      <c r="C204" s="4">
        <v>0</v>
      </c>
    </row>
    <row r="205" spans="1:3" x14ac:dyDescent="0.25">
      <c r="A205" s="2"/>
      <c r="B205" s="2" t="s">
        <v>1022</v>
      </c>
      <c r="C205" s="47">
        <v>0</v>
      </c>
    </row>
    <row r="206" spans="1:3" x14ac:dyDescent="0.25">
      <c r="A206" s="2">
        <v>130506</v>
      </c>
      <c r="B206" s="2" t="s">
        <v>63</v>
      </c>
      <c r="C206" s="4">
        <v>0</v>
      </c>
    </row>
    <row r="207" spans="1:3" x14ac:dyDescent="0.25">
      <c r="A207" s="2">
        <v>130510</v>
      </c>
      <c r="B207" s="2" t="s">
        <v>86</v>
      </c>
      <c r="C207" s="4">
        <v>0</v>
      </c>
    </row>
    <row r="208" spans="1:3" x14ac:dyDescent="0.25">
      <c r="A208" s="2">
        <v>130515</v>
      </c>
      <c r="B208" s="2" t="s">
        <v>87</v>
      </c>
      <c r="C208" s="4">
        <v>0</v>
      </c>
    </row>
    <row r="209" spans="1:3" x14ac:dyDescent="0.25">
      <c r="A209" s="2">
        <v>130520</v>
      </c>
      <c r="B209" s="2" t="s">
        <v>88</v>
      </c>
      <c r="C209" s="4">
        <v>0</v>
      </c>
    </row>
    <row r="210" spans="1:3" x14ac:dyDescent="0.25">
      <c r="A210" s="2">
        <v>130525</v>
      </c>
      <c r="B210" s="2" t="s">
        <v>89</v>
      </c>
      <c r="C210" s="4">
        <v>0</v>
      </c>
    </row>
    <row r="211" spans="1:3" x14ac:dyDescent="0.25">
      <c r="A211" s="2">
        <v>130530</v>
      </c>
      <c r="B211" s="2" t="s">
        <v>90</v>
      </c>
      <c r="C211" s="4">
        <v>0</v>
      </c>
    </row>
    <row r="212" spans="1:3" x14ac:dyDescent="0.25">
      <c r="A212" s="2">
        <v>130535</v>
      </c>
      <c r="B212" s="2" t="s">
        <v>91</v>
      </c>
      <c r="C212" s="4">
        <v>0</v>
      </c>
    </row>
    <row r="213" spans="1:3" x14ac:dyDescent="0.25">
      <c r="A213" s="2">
        <v>130540</v>
      </c>
      <c r="B213" s="2" t="s">
        <v>92</v>
      </c>
      <c r="C213" s="4">
        <v>0</v>
      </c>
    </row>
    <row r="214" spans="1:3" x14ac:dyDescent="0.25">
      <c r="A214" s="2">
        <v>130545</v>
      </c>
      <c r="B214" s="2" t="s">
        <v>93</v>
      </c>
      <c r="C214" s="4">
        <v>0</v>
      </c>
    </row>
    <row r="215" spans="1:3" x14ac:dyDescent="0.25">
      <c r="A215" s="2">
        <v>130550</v>
      </c>
      <c r="B215" s="2" t="s">
        <v>94</v>
      </c>
      <c r="C215" s="4">
        <v>0</v>
      </c>
    </row>
    <row r="216" spans="1:3" x14ac:dyDescent="0.25">
      <c r="A216" s="2">
        <v>130555</v>
      </c>
      <c r="B216" s="2" t="s">
        <v>95</v>
      </c>
      <c r="C216" s="4">
        <v>0</v>
      </c>
    </row>
    <row r="217" spans="1:3" x14ac:dyDescent="0.25">
      <c r="A217" s="2">
        <v>130560</v>
      </c>
      <c r="B217" s="2" t="s">
        <v>96</v>
      </c>
      <c r="C217" s="4">
        <v>0</v>
      </c>
    </row>
    <row r="218" spans="1:3" x14ac:dyDescent="0.25">
      <c r="A218" s="2">
        <v>130565</v>
      </c>
      <c r="B218" s="2" t="s">
        <v>97</v>
      </c>
      <c r="C218" s="4">
        <v>0</v>
      </c>
    </row>
    <row r="219" spans="1:3" x14ac:dyDescent="0.25">
      <c r="A219" s="2">
        <v>130570</v>
      </c>
      <c r="B219" s="2" t="s">
        <v>98</v>
      </c>
      <c r="C219" s="4">
        <v>0</v>
      </c>
    </row>
    <row r="220" spans="1:3" x14ac:dyDescent="0.25">
      <c r="A220" s="2">
        <v>130575</v>
      </c>
      <c r="B220" s="2" t="s">
        <v>99</v>
      </c>
      <c r="C220" s="4">
        <v>0</v>
      </c>
    </row>
    <row r="221" spans="1:3" x14ac:dyDescent="0.25">
      <c r="A221" s="8">
        <v>1306</v>
      </c>
      <c r="B221" s="8" t="s">
        <v>100</v>
      </c>
      <c r="C221" s="7">
        <f>SUM(C222:C237)</f>
        <v>0</v>
      </c>
    </row>
    <row r="222" spans="1:3" x14ac:dyDescent="0.25">
      <c r="A222" s="2">
        <v>130605</v>
      </c>
      <c r="B222" s="2" t="s">
        <v>62</v>
      </c>
      <c r="C222" s="4">
        <v>0</v>
      </c>
    </row>
    <row r="223" spans="1:3" x14ac:dyDescent="0.25">
      <c r="A223" s="2">
        <v>130606</v>
      </c>
      <c r="B223" s="2" t="s">
        <v>63</v>
      </c>
      <c r="C223" s="4">
        <v>0</v>
      </c>
    </row>
    <row r="224" spans="1:3" x14ac:dyDescent="0.25">
      <c r="A224" s="2">
        <v>130610</v>
      </c>
      <c r="B224" s="2" t="s">
        <v>101</v>
      </c>
      <c r="C224" s="4">
        <v>0</v>
      </c>
    </row>
    <row r="225" spans="1:3" x14ac:dyDescent="0.25">
      <c r="A225" s="2">
        <v>130615</v>
      </c>
      <c r="B225" s="2" t="s">
        <v>87</v>
      </c>
      <c r="C225" s="4">
        <v>0</v>
      </c>
    </row>
    <row r="226" spans="1:3" x14ac:dyDescent="0.25">
      <c r="A226" s="2">
        <v>130620</v>
      </c>
      <c r="B226" s="2" t="s">
        <v>88</v>
      </c>
      <c r="C226" s="4">
        <v>0</v>
      </c>
    </row>
    <row r="227" spans="1:3" x14ac:dyDescent="0.25">
      <c r="A227" s="2">
        <v>130625</v>
      </c>
      <c r="B227" s="2" t="s">
        <v>67</v>
      </c>
      <c r="C227" s="4">
        <v>0</v>
      </c>
    </row>
    <row r="228" spans="1:3" x14ac:dyDescent="0.25">
      <c r="A228" s="2">
        <v>130630</v>
      </c>
      <c r="B228" s="2" t="s">
        <v>90</v>
      </c>
      <c r="C228" s="4">
        <v>0</v>
      </c>
    </row>
    <row r="229" spans="1:3" x14ac:dyDescent="0.25">
      <c r="A229" s="2">
        <v>130635</v>
      </c>
      <c r="B229" s="2" t="s">
        <v>102</v>
      </c>
      <c r="C229" s="4">
        <v>0</v>
      </c>
    </row>
    <row r="230" spans="1:3" x14ac:dyDescent="0.25">
      <c r="A230" s="2">
        <v>130640</v>
      </c>
      <c r="B230" s="2" t="s">
        <v>92</v>
      </c>
      <c r="C230" s="4">
        <v>0</v>
      </c>
    </row>
    <row r="231" spans="1:3" x14ac:dyDescent="0.25">
      <c r="A231" s="2">
        <v>130645</v>
      </c>
      <c r="B231" s="2" t="s">
        <v>93</v>
      </c>
      <c r="C231" s="4">
        <v>0</v>
      </c>
    </row>
    <row r="232" spans="1:3" x14ac:dyDescent="0.25">
      <c r="A232" s="2">
        <v>130650</v>
      </c>
      <c r="B232" s="2" t="s">
        <v>94</v>
      </c>
      <c r="C232" s="4">
        <v>0</v>
      </c>
    </row>
    <row r="233" spans="1:3" x14ac:dyDescent="0.25">
      <c r="A233" s="2">
        <v>130655</v>
      </c>
      <c r="B233" s="2" t="s">
        <v>95</v>
      </c>
      <c r="C233" s="4">
        <v>0</v>
      </c>
    </row>
    <row r="234" spans="1:3" x14ac:dyDescent="0.25">
      <c r="A234" s="2">
        <v>130660</v>
      </c>
      <c r="B234" s="2" t="s">
        <v>96</v>
      </c>
      <c r="C234" s="4">
        <v>0</v>
      </c>
    </row>
    <row r="235" spans="1:3" x14ac:dyDescent="0.25">
      <c r="A235" s="2">
        <v>130665</v>
      </c>
      <c r="B235" s="2" t="s">
        <v>97</v>
      </c>
      <c r="C235" s="4">
        <v>0</v>
      </c>
    </row>
    <row r="236" spans="1:3" x14ac:dyDescent="0.25">
      <c r="A236" s="2">
        <v>130670</v>
      </c>
      <c r="B236" s="2" t="s">
        <v>98</v>
      </c>
      <c r="C236" s="4">
        <v>0</v>
      </c>
    </row>
    <row r="237" spans="1:3" x14ac:dyDescent="0.25">
      <c r="A237" s="2">
        <v>130675</v>
      </c>
      <c r="B237" s="2" t="s">
        <v>99</v>
      </c>
      <c r="C237" s="4">
        <v>0</v>
      </c>
    </row>
    <row r="238" spans="1:3" x14ac:dyDescent="0.25">
      <c r="A238" s="8">
        <v>1310</v>
      </c>
      <c r="B238" s="8" t="s">
        <v>103</v>
      </c>
      <c r="C238" s="7">
        <f>SUM(C239:C240)</f>
        <v>0</v>
      </c>
    </row>
    <row r="239" spans="1:3" x14ac:dyDescent="0.25">
      <c r="A239" s="2">
        <v>131005</v>
      </c>
      <c r="B239" s="2" t="s">
        <v>104</v>
      </c>
      <c r="C239" s="4">
        <v>0</v>
      </c>
    </row>
    <row r="240" spans="1:3" x14ac:dyDescent="0.25">
      <c r="A240" s="2">
        <v>131010</v>
      </c>
      <c r="B240" s="2" t="s">
        <v>105</v>
      </c>
      <c r="C240" s="4">
        <v>0</v>
      </c>
    </row>
    <row r="241" spans="1:3" x14ac:dyDescent="0.25">
      <c r="A241" s="48">
        <v>1312</v>
      </c>
      <c r="B241" s="48" t="s">
        <v>106</v>
      </c>
      <c r="C241" s="49">
        <f>SUM(C242:C245)</f>
        <v>0</v>
      </c>
    </row>
    <row r="242" spans="1:3" x14ac:dyDescent="0.25">
      <c r="A242" s="2">
        <v>131205</v>
      </c>
      <c r="B242" s="2" t="s">
        <v>107</v>
      </c>
      <c r="C242" s="4">
        <v>0</v>
      </c>
    </row>
    <row r="243" spans="1:3" x14ac:dyDescent="0.25">
      <c r="A243" s="2">
        <v>131210</v>
      </c>
      <c r="B243" s="2" t="s">
        <v>108</v>
      </c>
      <c r="C243" s="4">
        <v>0</v>
      </c>
    </row>
    <row r="244" spans="1:3" x14ac:dyDescent="0.25">
      <c r="A244" s="2">
        <v>131215</v>
      </c>
      <c r="B244" s="2" t="s">
        <v>109</v>
      </c>
      <c r="C244" s="4">
        <v>0</v>
      </c>
    </row>
    <row r="245" spans="1:3" x14ac:dyDescent="0.25">
      <c r="A245" s="2">
        <v>131220</v>
      </c>
      <c r="B245" s="2" t="s">
        <v>110</v>
      </c>
      <c r="C245" s="4">
        <v>0</v>
      </c>
    </row>
    <row r="246" spans="1:3" x14ac:dyDescent="0.25">
      <c r="A246" s="8">
        <v>1317</v>
      </c>
      <c r="B246" s="8" t="s">
        <v>111</v>
      </c>
      <c r="C246" s="7">
        <f>SUM(C247)</f>
        <v>0</v>
      </c>
    </row>
    <row r="247" spans="1:3" x14ac:dyDescent="0.25">
      <c r="A247" s="2">
        <v>131701</v>
      </c>
      <c r="B247" s="2" t="s">
        <v>112</v>
      </c>
      <c r="C247" s="4">
        <v>0</v>
      </c>
    </row>
    <row r="248" spans="1:3" x14ac:dyDescent="0.25">
      <c r="A248" s="8">
        <v>1323</v>
      </c>
      <c r="B248" s="8" t="s">
        <v>113</v>
      </c>
      <c r="C248" s="7">
        <f>C249</f>
        <v>0</v>
      </c>
    </row>
    <row r="249" spans="1:3" x14ac:dyDescent="0.25">
      <c r="A249" s="2">
        <v>132301</v>
      </c>
      <c r="B249" s="2" t="s">
        <v>114</v>
      </c>
      <c r="C249" s="4">
        <v>0</v>
      </c>
    </row>
    <row r="250" spans="1:3" x14ac:dyDescent="0.25">
      <c r="A250" s="58">
        <v>1325</v>
      </c>
      <c r="B250" s="58" t="s">
        <v>115</v>
      </c>
      <c r="C250" s="59">
        <f>SUM(C251:C257)</f>
        <v>0</v>
      </c>
    </row>
    <row r="251" spans="1:3" x14ac:dyDescent="0.25">
      <c r="A251" s="2">
        <v>132505</v>
      </c>
      <c r="B251" s="2" t="s">
        <v>116</v>
      </c>
      <c r="C251" s="4">
        <v>0</v>
      </c>
    </row>
    <row r="252" spans="1:3" x14ac:dyDescent="0.25">
      <c r="A252" s="2"/>
      <c r="B252" s="2" t="s">
        <v>1037</v>
      </c>
      <c r="C252" s="4"/>
    </row>
    <row r="253" spans="1:3" x14ac:dyDescent="0.25">
      <c r="A253" s="2"/>
      <c r="B253" s="2" t="s">
        <v>1053</v>
      </c>
      <c r="C253" s="4"/>
    </row>
    <row r="254" spans="1:3" x14ac:dyDescent="0.25">
      <c r="A254" s="2"/>
      <c r="B254" s="2" t="s">
        <v>1054</v>
      </c>
      <c r="C254" s="4"/>
    </row>
    <row r="255" spans="1:3" x14ac:dyDescent="0.25">
      <c r="A255" s="2"/>
      <c r="B255" s="2" t="s">
        <v>1055</v>
      </c>
      <c r="C255" s="4"/>
    </row>
    <row r="256" spans="1:3" x14ac:dyDescent="0.25">
      <c r="A256" s="2"/>
      <c r="B256" s="2" t="s">
        <v>1056</v>
      </c>
      <c r="C256" s="4"/>
    </row>
    <row r="257" spans="1:3" x14ac:dyDescent="0.25">
      <c r="A257" s="2">
        <v>132510</v>
      </c>
      <c r="B257" s="2" t="s">
        <v>117</v>
      </c>
      <c r="C257" s="4">
        <v>0</v>
      </c>
    </row>
    <row r="258" spans="1:3" x14ac:dyDescent="0.25">
      <c r="A258" s="58">
        <v>1330</v>
      </c>
      <c r="B258" s="58" t="s">
        <v>118</v>
      </c>
      <c r="C258" s="59">
        <f>SUM(C259:C268)</f>
        <v>4631106</v>
      </c>
    </row>
    <row r="259" spans="1:3" x14ac:dyDescent="0.25">
      <c r="A259" s="2">
        <v>133005</v>
      </c>
      <c r="B259" s="2" t="s">
        <v>119</v>
      </c>
      <c r="C259" s="4">
        <v>1685462</v>
      </c>
    </row>
    <row r="260" spans="1:3" x14ac:dyDescent="0.25">
      <c r="A260" s="2">
        <v>133010</v>
      </c>
      <c r="B260" s="2" t="s">
        <v>120</v>
      </c>
      <c r="C260" s="4">
        <v>615803</v>
      </c>
    </row>
    <row r="261" spans="1:3" x14ac:dyDescent="0.25">
      <c r="A261" s="2">
        <v>133015</v>
      </c>
      <c r="B261" s="2" t="s">
        <v>121</v>
      </c>
      <c r="C261" s="4">
        <v>2329841</v>
      </c>
    </row>
    <row r="262" spans="1:3" x14ac:dyDescent="0.25">
      <c r="A262" s="2">
        <v>133020</v>
      </c>
      <c r="B262" s="2" t="s">
        <v>122</v>
      </c>
      <c r="C262" s="4"/>
    </row>
    <row r="263" spans="1:3" x14ac:dyDescent="0.25">
      <c r="A263" s="2">
        <v>133025</v>
      </c>
      <c r="B263" s="2" t="s">
        <v>123</v>
      </c>
      <c r="C263" s="4"/>
    </row>
    <row r="264" spans="1:3" x14ac:dyDescent="0.25">
      <c r="A264" s="2"/>
      <c r="B264" s="2" t="s">
        <v>1062</v>
      </c>
      <c r="C264" s="4"/>
    </row>
    <row r="265" spans="1:3" x14ac:dyDescent="0.25">
      <c r="A265" s="2">
        <v>133030</v>
      </c>
      <c r="B265" s="2" t="s">
        <v>124</v>
      </c>
      <c r="C265" s="4"/>
    </row>
    <row r="266" spans="1:3" x14ac:dyDescent="0.25">
      <c r="A266" s="2">
        <v>133035</v>
      </c>
      <c r="B266" s="2" t="s">
        <v>125</v>
      </c>
      <c r="C266" s="4"/>
    </row>
    <row r="267" spans="1:3" x14ac:dyDescent="0.25">
      <c r="A267" s="2">
        <v>133040</v>
      </c>
      <c r="B267" s="2" t="s">
        <v>126</v>
      </c>
      <c r="C267" s="4">
        <v>0</v>
      </c>
    </row>
    <row r="268" spans="1:3" x14ac:dyDescent="0.25">
      <c r="A268" s="2">
        <v>133041</v>
      </c>
      <c r="B268" s="2" t="s">
        <v>127</v>
      </c>
      <c r="C268" s="4">
        <v>0</v>
      </c>
    </row>
    <row r="269" spans="1:3" x14ac:dyDescent="0.25">
      <c r="A269" s="8">
        <v>1340</v>
      </c>
      <c r="B269" s="8" t="s">
        <v>128</v>
      </c>
      <c r="C269" s="7">
        <f>SUM(C270:C277)</f>
        <v>0</v>
      </c>
    </row>
    <row r="270" spans="1:3" x14ac:dyDescent="0.25">
      <c r="A270" s="2">
        <v>134005</v>
      </c>
      <c r="B270" s="2" t="s">
        <v>129</v>
      </c>
      <c r="C270" s="4">
        <v>0</v>
      </c>
    </row>
    <row r="271" spans="1:3" x14ac:dyDescent="0.25">
      <c r="A271" s="2">
        <v>134010</v>
      </c>
      <c r="B271" s="2" t="s">
        <v>130</v>
      </c>
      <c r="C271" s="4">
        <v>0</v>
      </c>
    </row>
    <row r="272" spans="1:3" x14ac:dyDescent="0.25">
      <c r="A272" s="2">
        <v>134015</v>
      </c>
      <c r="B272" s="2" t="s">
        <v>131</v>
      </c>
      <c r="C272" s="4">
        <v>0</v>
      </c>
    </row>
    <row r="273" spans="1:3" x14ac:dyDescent="0.25">
      <c r="A273" s="2">
        <v>134020</v>
      </c>
      <c r="B273" s="2" t="s">
        <v>132</v>
      </c>
      <c r="C273" s="4">
        <v>0</v>
      </c>
    </row>
    <row r="274" spans="1:3" x14ac:dyDescent="0.25">
      <c r="A274" s="2">
        <v>134025</v>
      </c>
      <c r="B274" s="2" t="s">
        <v>133</v>
      </c>
      <c r="C274" s="4">
        <v>0</v>
      </c>
    </row>
    <row r="275" spans="1:3" x14ac:dyDescent="0.25">
      <c r="A275" s="2">
        <v>134030</v>
      </c>
      <c r="B275" s="2" t="s">
        <v>134</v>
      </c>
      <c r="C275" s="4">
        <v>0</v>
      </c>
    </row>
    <row r="276" spans="1:3" x14ac:dyDescent="0.25">
      <c r="A276" s="2">
        <v>134035</v>
      </c>
      <c r="B276" s="2" t="s">
        <v>135</v>
      </c>
      <c r="C276" s="4">
        <v>0</v>
      </c>
    </row>
    <row r="277" spans="1:3" x14ac:dyDescent="0.25">
      <c r="A277" s="2">
        <v>134095</v>
      </c>
      <c r="B277" s="2" t="s">
        <v>136</v>
      </c>
      <c r="C277" s="4">
        <v>0</v>
      </c>
    </row>
    <row r="278" spans="1:3" x14ac:dyDescent="0.25">
      <c r="A278" s="8">
        <v>1345</v>
      </c>
      <c r="B278" s="8" t="s">
        <v>137</v>
      </c>
      <c r="C278" s="7">
        <f>SUM(C279:C286)</f>
        <v>0</v>
      </c>
    </row>
    <row r="279" spans="1:3" x14ac:dyDescent="0.25">
      <c r="A279" s="2">
        <v>134505</v>
      </c>
      <c r="B279" s="2" t="s">
        <v>138</v>
      </c>
      <c r="C279" s="4">
        <v>0</v>
      </c>
    </row>
    <row r="280" spans="1:3" x14ac:dyDescent="0.25">
      <c r="A280" s="2">
        <v>134510</v>
      </c>
      <c r="B280" s="2" t="s">
        <v>139</v>
      </c>
      <c r="C280" s="4">
        <v>0</v>
      </c>
    </row>
    <row r="281" spans="1:3" x14ac:dyDescent="0.25">
      <c r="A281" s="2">
        <v>134515</v>
      </c>
      <c r="B281" s="2" t="s">
        <v>140</v>
      </c>
      <c r="C281" s="4">
        <v>0</v>
      </c>
    </row>
    <row r="282" spans="1:3" x14ac:dyDescent="0.25">
      <c r="A282" s="2">
        <v>134520</v>
      </c>
      <c r="B282" s="2" t="s">
        <v>141</v>
      </c>
      <c r="C282" s="4">
        <v>0</v>
      </c>
    </row>
    <row r="283" spans="1:3" x14ac:dyDescent="0.25">
      <c r="A283" s="2">
        <v>134525</v>
      </c>
      <c r="B283" s="2" t="s">
        <v>142</v>
      </c>
      <c r="C283" s="4">
        <v>0</v>
      </c>
    </row>
    <row r="284" spans="1:3" x14ac:dyDescent="0.25">
      <c r="A284" s="2">
        <v>134530</v>
      </c>
      <c r="B284" s="2" t="s">
        <v>143</v>
      </c>
      <c r="C284" s="4">
        <v>0</v>
      </c>
    </row>
    <row r="285" spans="1:3" x14ac:dyDescent="0.25">
      <c r="A285" s="2">
        <v>134535</v>
      </c>
      <c r="B285" s="2" t="s">
        <v>144</v>
      </c>
      <c r="C285" s="4">
        <v>0</v>
      </c>
    </row>
    <row r="286" spans="1:3" x14ac:dyDescent="0.25">
      <c r="A286" s="2">
        <v>134595</v>
      </c>
      <c r="B286" s="2" t="s">
        <v>145</v>
      </c>
      <c r="C286" s="4">
        <v>0</v>
      </c>
    </row>
    <row r="287" spans="1:3" x14ac:dyDescent="0.25">
      <c r="A287" s="58">
        <v>1350</v>
      </c>
      <c r="B287" s="58" t="s">
        <v>146</v>
      </c>
      <c r="C287" s="59">
        <f>SUM(C288:C289)</f>
        <v>0</v>
      </c>
    </row>
    <row r="288" spans="1:3" x14ac:dyDescent="0.25">
      <c r="A288" s="2">
        <v>135005</v>
      </c>
      <c r="B288" s="2" t="s">
        <v>147</v>
      </c>
      <c r="C288" s="4"/>
    </row>
    <row r="289" spans="1:4" x14ac:dyDescent="0.25">
      <c r="A289" s="2">
        <v>135006</v>
      </c>
      <c r="B289" s="2" t="s">
        <v>148</v>
      </c>
      <c r="C289" s="4">
        <v>0</v>
      </c>
    </row>
    <row r="290" spans="1:4" x14ac:dyDescent="0.25">
      <c r="A290" s="15">
        <v>1355</v>
      </c>
      <c r="B290" s="15" t="s">
        <v>149</v>
      </c>
      <c r="C290" s="16">
        <f>SUM(C291:C297)</f>
        <v>3023078</v>
      </c>
      <c r="D290" s="23"/>
    </row>
    <row r="291" spans="1:4" x14ac:dyDescent="0.25">
      <c r="A291" s="2">
        <v>135505</v>
      </c>
      <c r="B291" s="2" t="s">
        <v>150</v>
      </c>
      <c r="C291" s="4">
        <v>0</v>
      </c>
    </row>
    <row r="292" spans="1:4" x14ac:dyDescent="0.25">
      <c r="A292" s="2">
        <v>135510</v>
      </c>
      <c r="B292" s="2" t="s">
        <v>151</v>
      </c>
      <c r="C292" s="4">
        <v>75078</v>
      </c>
    </row>
    <row r="293" spans="1:4" x14ac:dyDescent="0.25">
      <c r="A293" s="2">
        <v>135515</v>
      </c>
      <c r="B293" s="2" t="s">
        <v>152</v>
      </c>
      <c r="C293" s="4"/>
    </row>
    <row r="294" spans="1:4" x14ac:dyDescent="0.25">
      <c r="A294" s="2">
        <v>135519</v>
      </c>
      <c r="B294" s="2" t="s">
        <v>153</v>
      </c>
      <c r="C294" s="4"/>
    </row>
    <row r="295" spans="1:4" x14ac:dyDescent="0.25">
      <c r="A295" s="2">
        <v>135520</v>
      </c>
      <c r="B295" s="2" t="s">
        <v>154</v>
      </c>
      <c r="C295" s="4"/>
    </row>
    <row r="296" spans="1:4" x14ac:dyDescent="0.25">
      <c r="A296" s="2"/>
      <c r="B296" s="2" t="s">
        <v>1034</v>
      </c>
      <c r="C296" s="4">
        <v>2948000</v>
      </c>
    </row>
    <row r="297" spans="1:4" x14ac:dyDescent="0.25">
      <c r="A297" s="2">
        <v>135521</v>
      </c>
      <c r="B297" s="2" t="s">
        <v>729</v>
      </c>
      <c r="C297" s="4"/>
    </row>
    <row r="298" spans="1:4" x14ac:dyDescent="0.25">
      <c r="A298" s="8">
        <v>1360</v>
      </c>
      <c r="B298" s="8" t="s">
        <v>155</v>
      </c>
      <c r="C298" s="4"/>
    </row>
    <row r="299" spans="1:4" x14ac:dyDescent="0.25">
      <c r="A299" s="2">
        <v>136005</v>
      </c>
      <c r="B299" s="2" t="s">
        <v>156</v>
      </c>
      <c r="C299" s="4">
        <v>0</v>
      </c>
    </row>
    <row r="300" spans="1:4" x14ac:dyDescent="0.25">
      <c r="A300" s="2">
        <v>136006</v>
      </c>
      <c r="B300" s="2" t="s">
        <v>157</v>
      </c>
      <c r="C300" s="4">
        <v>0</v>
      </c>
    </row>
    <row r="301" spans="1:4" x14ac:dyDescent="0.25">
      <c r="A301" s="8">
        <v>1365</v>
      </c>
      <c r="B301" s="8" t="s">
        <v>158</v>
      </c>
      <c r="C301" s="7">
        <f>SUM(C302:C306)</f>
        <v>0</v>
      </c>
    </row>
    <row r="302" spans="1:4" x14ac:dyDescent="0.25">
      <c r="A302" s="2">
        <v>136505</v>
      </c>
      <c r="B302" s="2" t="s">
        <v>159</v>
      </c>
      <c r="C302" s="4">
        <v>0</v>
      </c>
    </row>
    <row r="303" spans="1:4" x14ac:dyDescent="0.25">
      <c r="A303" s="2">
        <v>136510</v>
      </c>
      <c r="B303" s="2" t="s">
        <v>160</v>
      </c>
      <c r="C303" s="4">
        <v>0</v>
      </c>
    </row>
    <row r="304" spans="1:4" x14ac:dyDescent="0.25">
      <c r="A304" s="2">
        <v>136515</v>
      </c>
      <c r="B304" s="2" t="s">
        <v>161</v>
      </c>
      <c r="C304" s="4">
        <v>0</v>
      </c>
    </row>
    <row r="305" spans="1:3" x14ac:dyDescent="0.25">
      <c r="A305" s="2">
        <v>136520</v>
      </c>
      <c r="B305" s="2" t="s">
        <v>162</v>
      </c>
      <c r="C305" s="4">
        <v>0</v>
      </c>
    </row>
    <row r="306" spans="1:3" x14ac:dyDescent="0.25">
      <c r="A306" s="2">
        <v>136521</v>
      </c>
      <c r="B306" s="2" t="s">
        <v>163</v>
      </c>
      <c r="C306" s="4">
        <v>0</v>
      </c>
    </row>
    <row r="307" spans="1:3" x14ac:dyDescent="0.25">
      <c r="A307" s="8">
        <v>1370</v>
      </c>
      <c r="B307" s="8" t="s">
        <v>164</v>
      </c>
      <c r="C307" s="7">
        <f>SUM(C308:C311)</f>
        <v>0</v>
      </c>
    </row>
    <row r="308" spans="1:3" x14ac:dyDescent="0.25">
      <c r="A308" s="2">
        <v>137005</v>
      </c>
      <c r="B308" s="2" t="s">
        <v>165</v>
      </c>
      <c r="C308" s="4">
        <v>0</v>
      </c>
    </row>
    <row r="309" spans="1:3" x14ac:dyDescent="0.25">
      <c r="A309" s="2">
        <v>137010</v>
      </c>
      <c r="B309" s="2" t="s">
        <v>166</v>
      </c>
      <c r="C309" s="4">
        <v>0</v>
      </c>
    </row>
    <row r="310" spans="1:3" x14ac:dyDescent="0.25">
      <c r="A310" s="2">
        <v>137015</v>
      </c>
      <c r="B310" s="2" t="s">
        <v>167</v>
      </c>
      <c r="C310" s="4">
        <v>0</v>
      </c>
    </row>
    <row r="311" spans="1:3" x14ac:dyDescent="0.25">
      <c r="A311" s="2">
        <v>137020</v>
      </c>
      <c r="B311" s="2" t="s">
        <v>168</v>
      </c>
      <c r="C311" s="4">
        <v>0</v>
      </c>
    </row>
    <row r="312" spans="1:3" x14ac:dyDescent="0.25">
      <c r="A312" s="8">
        <v>1380</v>
      </c>
      <c r="B312" s="8" t="s">
        <v>169</v>
      </c>
      <c r="C312" s="7">
        <f>SUM(C313:C324)</f>
        <v>0</v>
      </c>
    </row>
    <row r="313" spans="1:3" x14ac:dyDescent="0.25">
      <c r="A313" s="2">
        <v>138005</v>
      </c>
      <c r="B313" s="2" t="s">
        <v>170</v>
      </c>
      <c r="C313" s="4">
        <v>0</v>
      </c>
    </row>
    <row r="314" spans="1:3" x14ac:dyDescent="0.25">
      <c r="A314" s="2">
        <v>138010</v>
      </c>
      <c r="B314" s="2" t="s">
        <v>171</v>
      </c>
      <c r="C314" s="4">
        <v>0</v>
      </c>
    </row>
    <row r="315" spans="1:3" x14ac:dyDescent="0.25">
      <c r="A315" s="2">
        <v>138015</v>
      </c>
      <c r="B315" s="2" t="s">
        <v>138</v>
      </c>
      <c r="C315" s="4">
        <v>0</v>
      </c>
    </row>
    <row r="316" spans="1:3" x14ac:dyDescent="0.25">
      <c r="A316" s="2">
        <v>138020</v>
      </c>
      <c r="B316" s="2" t="s">
        <v>139</v>
      </c>
      <c r="C316" s="4">
        <v>0</v>
      </c>
    </row>
    <row r="317" spans="1:3" x14ac:dyDescent="0.25">
      <c r="A317" s="2">
        <v>138025</v>
      </c>
      <c r="B317" s="2" t="s">
        <v>140</v>
      </c>
      <c r="C317" s="4">
        <v>0</v>
      </c>
    </row>
    <row r="318" spans="1:3" x14ac:dyDescent="0.25">
      <c r="A318" s="2">
        <v>138030</v>
      </c>
      <c r="B318" s="2" t="s">
        <v>143</v>
      </c>
      <c r="C318" s="4">
        <v>0</v>
      </c>
    </row>
    <row r="319" spans="1:3" x14ac:dyDescent="0.25">
      <c r="A319" s="2">
        <v>138035</v>
      </c>
      <c r="B319" s="2" t="s">
        <v>172</v>
      </c>
      <c r="C319" s="4">
        <v>0</v>
      </c>
    </row>
    <row r="320" spans="1:3" x14ac:dyDescent="0.25">
      <c r="A320" s="2">
        <v>138040</v>
      </c>
      <c r="B320" s="2" t="s">
        <v>173</v>
      </c>
      <c r="C320" s="4">
        <v>0</v>
      </c>
    </row>
    <row r="321" spans="1:3" x14ac:dyDescent="0.25">
      <c r="A321" s="2">
        <v>138045</v>
      </c>
      <c r="B321" s="2" t="s">
        <v>174</v>
      </c>
      <c r="C321" s="4">
        <v>0</v>
      </c>
    </row>
    <row r="322" spans="1:3" x14ac:dyDescent="0.25">
      <c r="A322" s="2">
        <v>138050</v>
      </c>
      <c r="B322" s="2" t="s">
        <v>175</v>
      </c>
      <c r="C322" s="4">
        <v>0</v>
      </c>
    </row>
    <row r="323" spans="1:3" x14ac:dyDescent="0.25">
      <c r="A323" s="2">
        <v>138055</v>
      </c>
      <c r="B323" s="2" t="s">
        <v>176</v>
      </c>
      <c r="C323" s="4">
        <v>0</v>
      </c>
    </row>
    <row r="324" spans="1:3" x14ac:dyDescent="0.25">
      <c r="A324" s="2">
        <v>138056</v>
      </c>
      <c r="B324" s="2" t="s">
        <v>177</v>
      </c>
      <c r="C324" s="4">
        <v>0</v>
      </c>
    </row>
    <row r="325" spans="1:3" x14ac:dyDescent="0.25">
      <c r="A325" s="8">
        <v>1385</v>
      </c>
      <c r="B325" s="8" t="s">
        <v>178</v>
      </c>
      <c r="C325" s="7">
        <f>SUM(C326)</f>
        <v>0</v>
      </c>
    </row>
    <row r="326" spans="1:3" x14ac:dyDescent="0.25">
      <c r="A326" s="2">
        <v>138501</v>
      </c>
      <c r="B326" s="2" t="s">
        <v>179</v>
      </c>
      <c r="C326" s="4">
        <v>0</v>
      </c>
    </row>
    <row r="327" spans="1:3" x14ac:dyDescent="0.25">
      <c r="A327" s="8">
        <v>1390</v>
      </c>
      <c r="B327" s="8" t="s">
        <v>180</v>
      </c>
      <c r="C327" s="7">
        <f>SUM(C328:C338)</f>
        <v>0</v>
      </c>
    </row>
    <row r="328" spans="1:3" x14ac:dyDescent="0.25">
      <c r="A328" s="2">
        <v>139005</v>
      </c>
      <c r="B328" s="2" t="s">
        <v>181</v>
      </c>
      <c r="C328" s="4">
        <v>0</v>
      </c>
    </row>
    <row r="329" spans="1:3" x14ac:dyDescent="0.25">
      <c r="A329" s="2">
        <v>139012</v>
      </c>
      <c r="B329" s="2" t="s">
        <v>106</v>
      </c>
      <c r="C329" s="4">
        <v>0</v>
      </c>
    </row>
    <row r="330" spans="1:3" x14ac:dyDescent="0.25">
      <c r="A330" s="2">
        <v>139023</v>
      </c>
      <c r="B330" s="2" t="s">
        <v>113</v>
      </c>
      <c r="C330" s="4">
        <v>0</v>
      </c>
    </row>
    <row r="331" spans="1:3" x14ac:dyDescent="0.25">
      <c r="A331" s="2">
        <v>139025</v>
      </c>
      <c r="B331" s="2" t="s">
        <v>115</v>
      </c>
      <c r="C331" s="4">
        <v>0</v>
      </c>
    </row>
    <row r="332" spans="1:3" x14ac:dyDescent="0.25">
      <c r="A332" s="2">
        <v>139030</v>
      </c>
      <c r="B332" s="2" t="s">
        <v>118</v>
      </c>
      <c r="C332" s="4">
        <v>0</v>
      </c>
    </row>
    <row r="333" spans="1:3" x14ac:dyDescent="0.25">
      <c r="A333" s="2">
        <v>139050</v>
      </c>
      <c r="B333" s="2" t="s">
        <v>146</v>
      </c>
      <c r="C333" s="4">
        <v>0</v>
      </c>
    </row>
    <row r="334" spans="1:3" x14ac:dyDescent="0.25">
      <c r="A334" s="2">
        <v>139060</v>
      </c>
      <c r="B334" s="2" t="s">
        <v>155</v>
      </c>
      <c r="C334" s="4">
        <v>0</v>
      </c>
    </row>
    <row r="335" spans="1:3" x14ac:dyDescent="0.25">
      <c r="A335" s="2">
        <v>139065</v>
      </c>
      <c r="B335" s="2" t="s">
        <v>158</v>
      </c>
      <c r="C335" s="4">
        <v>0</v>
      </c>
    </row>
    <row r="336" spans="1:3" x14ac:dyDescent="0.25">
      <c r="A336" s="2">
        <v>139070</v>
      </c>
      <c r="B336" s="2" t="s">
        <v>164</v>
      </c>
      <c r="C336" s="4">
        <v>0</v>
      </c>
    </row>
    <row r="337" spans="1:3" x14ac:dyDescent="0.25">
      <c r="A337" s="2">
        <v>139080</v>
      </c>
      <c r="B337" s="2" t="s">
        <v>169</v>
      </c>
      <c r="C337" s="4">
        <v>0</v>
      </c>
    </row>
    <row r="338" spans="1:3" x14ac:dyDescent="0.25">
      <c r="A338" s="2">
        <v>139085</v>
      </c>
      <c r="B338" s="2" t="s">
        <v>178</v>
      </c>
      <c r="C338" s="4">
        <v>0</v>
      </c>
    </row>
    <row r="339" spans="1:3" x14ac:dyDescent="0.25">
      <c r="A339" s="58">
        <v>1399</v>
      </c>
      <c r="B339" s="58" t="s">
        <v>59</v>
      </c>
      <c r="C339" s="59">
        <f>SUM(C340:C354)</f>
        <v>0</v>
      </c>
    </row>
    <row r="340" spans="1:3" x14ac:dyDescent="0.25">
      <c r="A340" s="2">
        <v>139902</v>
      </c>
      <c r="B340" s="2" t="s">
        <v>79</v>
      </c>
      <c r="C340" s="4">
        <v>0</v>
      </c>
    </row>
    <row r="341" spans="1:3" x14ac:dyDescent="0.25">
      <c r="A341" s="2">
        <v>139903</v>
      </c>
      <c r="B341" s="2" t="s">
        <v>82</v>
      </c>
      <c r="C341" s="4">
        <v>0</v>
      </c>
    </row>
    <row r="342" spans="1:3" x14ac:dyDescent="0.25">
      <c r="A342" s="2">
        <v>139904</v>
      </c>
      <c r="B342" s="2" t="s">
        <v>84</v>
      </c>
      <c r="C342" s="4">
        <v>0</v>
      </c>
    </row>
    <row r="343" spans="1:3" x14ac:dyDescent="0.25">
      <c r="A343" s="2">
        <v>139905</v>
      </c>
      <c r="B343" s="2" t="s">
        <v>182</v>
      </c>
      <c r="C343" s="4">
        <v>0</v>
      </c>
    </row>
    <row r="344" spans="1:3" x14ac:dyDescent="0.25">
      <c r="A344" s="2">
        <v>139990</v>
      </c>
      <c r="B344" s="2" t="s">
        <v>183</v>
      </c>
      <c r="C344" s="4">
        <v>0</v>
      </c>
    </row>
    <row r="345" spans="1:3" x14ac:dyDescent="0.25">
      <c r="A345" s="2">
        <v>139912</v>
      </c>
      <c r="B345" s="2" t="s">
        <v>106</v>
      </c>
      <c r="C345" s="4"/>
    </row>
    <row r="346" spans="1:3" x14ac:dyDescent="0.25">
      <c r="A346" s="2">
        <v>139923</v>
      </c>
      <c r="B346" s="2" t="s">
        <v>113</v>
      </c>
      <c r="C346" s="4">
        <v>0</v>
      </c>
    </row>
    <row r="347" spans="1:3" x14ac:dyDescent="0.25">
      <c r="A347" s="2">
        <v>139925</v>
      </c>
      <c r="B347" s="2" t="s">
        <v>115</v>
      </c>
      <c r="C347" s="4">
        <v>0</v>
      </c>
    </row>
    <row r="348" spans="1:3" x14ac:dyDescent="0.25">
      <c r="A348" s="2">
        <v>139930</v>
      </c>
      <c r="B348" s="2" t="s">
        <v>118</v>
      </c>
      <c r="C348" s="4">
        <v>0</v>
      </c>
    </row>
    <row r="349" spans="1:3" x14ac:dyDescent="0.25">
      <c r="A349" s="2">
        <v>139950</v>
      </c>
      <c r="B349" s="2" t="s">
        <v>146</v>
      </c>
      <c r="C349" s="4">
        <v>0</v>
      </c>
    </row>
    <row r="350" spans="1:3" x14ac:dyDescent="0.25">
      <c r="A350" s="2">
        <v>139960</v>
      </c>
      <c r="B350" s="2" t="s">
        <v>155</v>
      </c>
      <c r="C350" s="4">
        <v>0</v>
      </c>
    </row>
    <row r="351" spans="1:3" x14ac:dyDescent="0.25">
      <c r="A351" s="2">
        <v>139965</v>
      </c>
      <c r="B351" s="2" t="s">
        <v>158</v>
      </c>
      <c r="C351" s="4">
        <v>0</v>
      </c>
    </row>
    <row r="352" spans="1:3" x14ac:dyDescent="0.25">
      <c r="A352" s="2">
        <v>139970</v>
      </c>
      <c r="B352" s="2" t="s">
        <v>164</v>
      </c>
      <c r="C352" s="4">
        <v>0</v>
      </c>
    </row>
    <row r="353" spans="1:3" x14ac:dyDescent="0.25">
      <c r="A353" s="2">
        <v>139980</v>
      </c>
      <c r="B353" s="2" t="s">
        <v>169</v>
      </c>
      <c r="C353" s="4">
        <v>0</v>
      </c>
    </row>
    <row r="354" spans="1:3" x14ac:dyDescent="0.25">
      <c r="A354" s="2">
        <v>139985</v>
      </c>
      <c r="B354" s="2" t="s">
        <v>178</v>
      </c>
      <c r="C354" s="4">
        <v>0</v>
      </c>
    </row>
    <row r="355" spans="1:3" x14ac:dyDescent="0.25">
      <c r="A355" s="8">
        <v>14</v>
      </c>
      <c r="B355" s="8" t="s">
        <v>184</v>
      </c>
      <c r="C355" s="7">
        <f>C356+C358+C360+C362+C364+C366+C368+C372+C374+C376+C378+C390+C399+C407</f>
        <v>0</v>
      </c>
    </row>
    <row r="356" spans="1:3" x14ac:dyDescent="0.25">
      <c r="A356" s="8">
        <v>1405</v>
      </c>
      <c r="B356" s="8" t="s">
        <v>185</v>
      </c>
      <c r="C356" s="7">
        <f>C357</f>
        <v>0</v>
      </c>
    </row>
    <row r="357" spans="1:3" x14ac:dyDescent="0.25">
      <c r="A357" s="2">
        <v>140501</v>
      </c>
      <c r="B357" s="2" t="s">
        <v>186</v>
      </c>
      <c r="C357" s="4">
        <v>0</v>
      </c>
    </row>
    <row r="358" spans="1:3" x14ac:dyDescent="0.25">
      <c r="A358" s="8">
        <v>1410</v>
      </c>
      <c r="B358" s="8" t="s">
        <v>187</v>
      </c>
      <c r="C358" s="7">
        <f>C359</f>
        <v>0</v>
      </c>
    </row>
    <row r="359" spans="1:3" x14ac:dyDescent="0.25">
      <c r="A359" s="2">
        <v>141001</v>
      </c>
      <c r="B359" s="2" t="s">
        <v>188</v>
      </c>
      <c r="C359" s="4">
        <v>0</v>
      </c>
    </row>
    <row r="360" spans="1:3" x14ac:dyDescent="0.25">
      <c r="A360" s="8">
        <v>1415</v>
      </c>
      <c r="B360" s="8" t="s">
        <v>189</v>
      </c>
      <c r="C360" s="7">
        <f>C361</f>
        <v>0</v>
      </c>
    </row>
    <row r="361" spans="1:3" x14ac:dyDescent="0.25">
      <c r="A361" s="2">
        <v>141501</v>
      </c>
      <c r="B361" s="2" t="s">
        <v>190</v>
      </c>
      <c r="C361" s="4">
        <v>0</v>
      </c>
    </row>
    <row r="362" spans="1:3" x14ac:dyDescent="0.25">
      <c r="A362" s="8">
        <v>1420</v>
      </c>
      <c r="B362" s="8" t="s">
        <v>191</v>
      </c>
      <c r="C362" s="7">
        <f>C363</f>
        <v>0</v>
      </c>
    </row>
    <row r="363" spans="1:3" x14ac:dyDescent="0.25">
      <c r="A363" s="2">
        <v>142001</v>
      </c>
      <c r="B363" s="2" t="s">
        <v>192</v>
      </c>
      <c r="C363" s="4">
        <v>0</v>
      </c>
    </row>
    <row r="364" spans="1:3" x14ac:dyDescent="0.25">
      <c r="A364" s="8">
        <v>1421</v>
      </c>
      <c r="B364" s="8" t="s">
        <v>193</v>
      </c>
      <c r="C364" s="7">
        <f>C365</f>
        <v>0</v>
      </c>
    </row>
    <row r="365" spans="1:3" x14ac:dyDescent="0.25">
      <c r="A365" s="2">
        <v>142101</v>
      </c>
      <c r="B365" s="2" t="s">
        <v>194</v>
      </c>
      <c r="C365" s="4">
        <v>0</v>
      </c>
    </row>
    <row r="366" spans="1:3" x14ac:dyDescent="0.25">
      <c r="A366" s="8">
        <v>1422</v>
      </c>
      <c r="B366" s="8" t="s">
        <v>195</v>
      </c>
      <c r="C366" s="7">
        <f>C367</f>
        <v>0</v>
      </c>
    </row>
    <row r="367" spans="1:3" x14ac:dyDescent="0.25">
      <c r="A367" s="2">
        <v>142201</v>
      </c>
      <c r="B367" s="2" t="s">
        <v>196</v>
      </c>
      <c r="C367" s="4">
        <v>0</v>
      </c>
    </row>
    <row r="368" spans="1:3" x14ac:dyDescent="0.25">
      <c r="A368" s="8">
        <v>1423</v>
      </c>
      <c r="B368" s="8" t="s">
        <v>197</v>
      </c>
      <c r="C368" s="7">
        <f>C369+C370+C371</f>
        <v>0</v>
      </c>
    </row>
    <row r="369" spans="1:3" x14ac:dyDescent="0.25">
      <c r="A369" s="2">
        <v>142305</v>
      </c>
      <c r="B369" s="2" t="s">
        <v>198</v>
      </c>
      <c r="C369" s="4">
        <v>0</v>
      </c>
    </row>
    <row r="370" spans="1:3" x14ac:dyDescent="0.25">
      <c r="A370" s="2">
        <v>142310</v>
      </c>
      <c r="B370" s="2" t="s">
        <v>199</v>
      </c>
      <c r="C370" s="4">
        <v>0</v>
      </c>
    </row>
    <row r="371" spans="1:3" x14ac:dyDescent="0.25">
      <c r="A371" s="2">
        <v>142311</v>
      </c>
      <c r="B371" s="2" t="s">
        <v>200</v>
      </c>
      <c r="C371" s="4">
        <v>0</v>
      </c>
    </row>
    <row r="372" spans="1:3" x14ac:dyDescent="0.25">
      <c r="A372" s="8">
        <v>1424</v>
      </c>
      <c r="B372" s="8" t="s">
        <v>201</v>
      </c>
      <c r="C372" s="7">
        <f>C373</f>
        <v>0</v>
      </c>
    </row>
    <row r="373" spans="1:3" x14ac:dyDescent="0.25">
      <c r="A373" s="2">
        <v>142401</v>
      </c>
      <c r="B373" s="2" t="s">
        <v>202</v>
      </c>
      <c r="C373" s="4">
        <v>0</v>
      </c>
    </row>
    <row r="374" spans="1:3" x14ac:dyDescent="0.25">
      <c r="A374" s="8">
        <v>1430</v>
      </c>
      <c r="B374" s="8" t="s">
        <v>203</v>
      </c>
      <c r="C374" s="7">
        <f>C375</f>
        <v>0</v>
      </c>
    </row>
    <row r="375" spans="1:3" x14ac:dyDescent="0.25">
      <c r="A375" s="2">
        <v>143001</v>
      </c>
      <c r="B375" s="2" t="s">
        <v>204</v>
      </c>
      <c r="C375" s="4">
        <v>0</v>
      </c>
    </row>
    <row r="376" spans="1:3" x14ac:dyDescent="0.25">
      <c r="A376" s="8">
        <v>1435</v>
      </c>
      <c r="B376" s="8" t="s">
        <v>205</v>
      </c>
      <c r="C376" s="7">
        <f>C377</f>
        <v>0</v>
      </c>
    </row>
    <row r="377" spans="1:3" x14ac:dyDescent="0.25">
      <c r="A377" s="2">
        <v>143501</v>
      </c>
      <c r="B377" s="2" t="s">
        <v>206</v>
      </c>
      <c r="C377" s="4">
        <v>0</v>
      </c>
    </row>
    <row r="378" spans="1:3" x14ac:dyDescent="0.25">
      <c r="A378" s="8">
        <v>1455</v>
      </c>
      <c r="B378" s="8" t="s">
        <v>207</v>
      </c>
      <c r="C378" s="7">
        <f>SUM(C379:C389)</f>
        <v>0</v>
      </c>
    </row>
    <row r="379" spans="1:3" x14ac:dyDescent="0.25">
      <c r="A379" s="2">
        <v>145505</v>
      </c>
      <c r="B379" s="2" t="s">
        <v>208</v>
      </c>
      <c r="C379" s="4">
        <v>0</v>
      </c>
    </row>
    <row r="380" spans="1:3" x14ac:dyDescent="0.25">
      <c r="A380" s="2">
        <v>145510</v>
      </c>
      <c r="B380" s="2" t="s">
        <v>209</v>
      </c>
      <c r="C380" s="4">
        <v>0</v>
      </c>
    </row>
    <row r="381" spans="1:3" x14ac:dyDescent="0.25">
      <c r="A381" s="2">
        <v>145515</v>
      </c>
      <c r="B381" s="2" t="s">
        <v>210</v>
      </c>
      <c r="C381" s="4">
        <v>0</v>
      </c>
    </row>
    <row r="382" spans="1:3" x14ac:dyDescent="0.25">
      <c r="A382" s="2">
        <v>145520</v>
      </c>
      <c r="B382" s="2" t="s">
        <v>211</v>
      </c>
      <c r="C382" s="4">
        <v>0</v>
      </c>
    </row>
    <row r="383" spans="1:3" x14ac:dyDescent="0.25">
      <c r="A383" s="2">
        <v>145525</v>
      </c>
      <c r="B383" s="2" t="s">
        <v>212</v>
      </c>
      <c r="C383" s="4">
        <v>0</v>
      </c>
    </row>
    <row r="384" spans="1:3" x14ac:dyDescent="0.25">
      <c r="A384" s="2">
        <v>145530</v>
      </c>
      <c r="B384" s="2" t="s">
        <v>213</v>
      </c>
      <c r="C384" s="4">
        <v>0</v>
      </c>
    </row>
    <row r="385" spans="1:3" x14ac:dyDescent="0.25">
      <c r="A385" s="2">
        <v>145535</v>
      </c>
      <c r="B385" s="2" t="s">
        <v>214</v>
      </c>
      <c r="C385" s="4">
        <v>0</v>
      </c>
    </row>
    <row r="386" spans="1:3" x14ac:dyDescent="0.25">
      <c r="A386" s="2">
        <v>145540</v>
      </c>
      <c r="B386" s="2" t="s">
        <v>215</v>
      </c>
      <c r="C386" s="4">
        <v>0</v>
      </c>
    </row>
    <row r="387" spans="1:3" x14ac:dyDescent="0.25">
      <c r="A387" s="2">
        <v>145545</v>
      </c>
      <c r="B387" s="2" t="s">
        <v>216</v>
      </c>
      <c r="C387" s="4">
        <v>0</v>
      </c>
    </row>
    <row r="388" spans="1:3" x14ac:dyDescent="0.25">
      <c r="A388" s="2">
        <v>145550</v>
      </c>
      <c r="B388" s="2" t="s">
        <v>217</v>
      </c>
      <c r="C388" s="4">
        <v>0</v>
      </c>
    </row>
    <row r="389" spans="1:3" x14ac:dyDescent="0.25">
      <c r="A389" s="2">
        <v>145551</v>
      </c>
      <c r="B389" s="2" t="s">
        <v>218</v>
      </c>
      <c r="C389" s="4">
        <v>0</v>
      </c>
    </row>
    <row r="390" spans="1:3" x14ac:dyDescent="0.25">
      <c r="A390" s="8">
        <v>1465</v>
      </c>
      <c r="B390" s="8" t="s">
        <v>219</v>
      </c>
      <c r="C390" s="7">
        <f>SUM(C391:C398)</f>
        <v>0</v>
      </c>
    </row>
    <row r="391" spans="1:3" x14ac:dyDescent="0.25">
      <c r="A391" s="2">
        <v>146505</v>
      </c>
      <c r="B391" s="2" t="s">
        <v>185</v>
      </c>
      <c r="C391" s="4">
        <v>0</v>
      </c>
    </row>
    <row r="392" spans="1:3" x14ac:dyDescent="0.25">
      <c r="A392" s="2">
        <v>146515</v>
      </c>
      <c r="B392" s="2" t="s">
        <v>189</v>
      </c>
      <c r="C392" s="4">
        <v>0</v>
      </c>
    </row>
    <row r="393" spans="1:3" x14ac:dyDescent="0.25">
      <c r="A393" s="2">
        <v>146520</v>
      </c>
      <c r="B393" s="2" t="s">
        <v>191</v>
      </c>
      <c r="C393" s="4">
        <v>0</v>
      </c>
    </row>
    <row r="394" spans="1:3" x14ac:dyDescent="0.25">
      <c r="A394" s="2">
        <v>146521</v>
      </c>
      <c r="B394" s="2" t="s">
        <v>220</v>
      </c>
      <c r="C394" s="4">
        <v>0</v>
      </c>
    </row>
    <row r="395" spans="1:3" x14ac:dyDescent="0.25">
      <c r="A395" s="2">
        <v>146522</v>
      </c>
      <c r="B395" s="2" t="s">
        <v>195</v>
      </c>
      <c r="C395" s="4">
        <v>0</v>
      </c>
    </row>
    <row r="396" spans="1:3" x14ac:dyDescent="0.25">
      <c r="A396" s="2">
        <v>146524</v>
      </c>
      <c r="B396" s="2" t="s">
        <v>201</v>
      </c>
      <c r="C396" s="4">
        <v>0</v>
      </c>
    </row>
    <row r="397" spans="1:3" x14ac:dyDescent="0.25">
      <c r="A397" s="2">
        <v>146555</v>
      </c>
      <c r="B397" s="2" t="s">
        <v>221</v>
      </c>
      <c r="C397" s="4">
        <v>0</v>
      </c>
    </row>
    <row r="398" spans="1:3" x14ac:dyDescent="0.25">
      <c r="A398" s="2">
        <v>146556</v>
      </c>
      <c r="B398" s="2" t="s">
        <v>222</v>
      </c>
      <c r="C398" s="4">
        <v>0</v>
      </c>
    </row>
    <row r="399" spans="1:3" x14ac:dyDescent="0.25">
      <c r="A399" s="8">
        <v>1470</v>
      </c>
      <c r="B399" s="8" t="s">
        <v>223</v>
      </c>
      <c r="C399" s="7">
        <f>SUM(C400:C406)</f>
        <v>0</v>
      </c>
    </row>
    <row r="400" spans="1:3" x14ac:dyDescent="0.25">
      <c r="A400" s="2">
        <v>147005</v>
      </c>
      <c r="B400" s="2" t="s">
        <v>185</v>
      </c>
      <c r="C400" s="4">
        <v>0</v>
      </c>
    </row>
    <row r="401" spans="1:3" x14ac:dyDescent="0.25">
      <c r="A401" s="2">
        <v>147015</v>
      </c>
      <c r="B401" s="2" t="s">
        <v>189</v>
      </c>
      <c r="C401" s="4">
        <v>0</v>
      </c>
    </row>
    <row r="402" spans="1:3" x14ac:dyDescent="0.25">
      <c r="A402" s="2">
        <v>147020</v>
      </c>
      <c r="B402" s="2" t="s">
        <v>191</v>
      </c>
      <c r="C402" s="4">
        <v>0</v>
      </c>
    </row>
    <row r="403" spans="1:3" x14ac:dyDescent="0.25">
      <c r="A403" s="2">
        <v>147021</v>
      </c>
      <c r="B403" s="2" t="s">
        <v>220</v>
      </c>
      <c r="C403" s="4">
        <v>0</v>
      </c>
    </row>
    <row r="404" spans="1:3" x14ac:dyDescent="0.25">
      <c r="A404" s="2">
        <v>147022</v>
      </c>
      <c r="B404" s="2" t="s">
        <v>195</v>
      </c>
      <c r="C404" s="4">
        <v>0</v>
      </c>
    </row>
    <row r="405" spans="1:3" x14ac:dyDescent="0.25">
      <c r="A405" s="2">
        <v>147024</v>
      </c>
      <c r="B405" s="2" t="s">
        <v>201</v>
      </c>
      <c r="C405" s="4">
        <v>0</v>
      </c>
    </row>
    <row r="406" spans="1:3" x14ac:dyDescent="0.25">
      <c r="A406" s="2">
        <v>147030</v>
      </c>
      <c r="B406" s="2" t="s">
        <v>203</v>
      </c>
      <c r="C406" s="4">
        <v>0</v>
      </c>
    </row>
    <row r="407" spans="1:3" x14ac:dyDescent="0.25">
      <c r="A407" s="8">
        <v>1499</v>
      </c>
      <c r="B407" s="8" t="s">
        <v>59</v>
      </c>
      <c r="C407" s="7">
        <f>SUM(C408:C420)</f>
        <v>0</v>
      </c>
    </row>
    <row r="408" spans="1:3" x14ac:dyDescent="0.25">
      <c r="A408" s="2">
        <v>149905</v>
      </c>
      <c r="B408" s="2" t="s">
        <v>185</v>
      </c>
      <c r="C408" s="4">
        <v>0</v>
      </c>
    </row>
    <row r="409" spans="1:3" x14ac:dyDescent="0.25">
      <c r="A409" s="2">
        <v>149910</v>
      </c>
      <c r="B409" s="2" t="s">
        <v>187</v>
      </c>
      <c r="C409" s="4">
        <v>0</v>
      </c>
    </row>
    <row r="410" spans="1:3" x14ac:dyDescent="0.25">
      <c r="A410" s="2">
        <v>149915</v>
      </c>
      <c r="B410" s="2" t="s">
        <v>189</v>
      </c>
      <c r="C410" s="4">
        <v>0</v>
      </c>
    </row>
    <row r="411" spans="1:3" x14ac:dyDescent="0.25">
      <c r="A411" s="2">
        <v>149920</v>
      </c>
      <c r="B411" s="2" t="s">
        <v>224</v>
      </c>
      <c r="C411" s="4">
        <v>0</v>
      </c>
    </row>
    <row r="412" spans="1:3" x14ac:dyDescent="0.25">
      <c r="A412" s="2">
        <v>149921</v>
      </c>
      <c r="B412" s="2" t="s">
        <v>193</v>
      </c>
      <c r="C412" s="4">
        <v>0</v>
      </c>
    </row>
    <row r="413" spans="1:3" x14ac:dyDescent="0.25">
      <c r="A413" s="2">
        <v>149922</v>
      </c>
      <c r="B413" s="2" t="s">
        <v>195</v>
      </c>
      <c r="C413" s="4">
        <v>0</v>
      </c>
    </row>
    <row r="414" spans="1:3" x14ac:dyDescent="0.25">
      <c r="A414" s="2">
        <v>149923</v>
      </c>
      <c r="B414" s="2" t="s">
        <v>197</v>
      </c>
      <c r="C414" s="4">
        <v>0</v>
      </c>
    </row>
    <row r="415" spans="1:3" x14ac:dyDescent="0.25">
      <c r="A415" s="2">
        <v>149924</v>
      </c>
      <c r="B415" s="2" t="s">
        <v>201</v>
      </c>
      <c r="C415" s="4">
        <v>0</v>
      </c>
    </row>
    <row r="416" spans="1:3" x14ac:dyDescent="0.25">
      <c r="A416" s="2">
        <v>149930</v>
      </c>
      <c r="B416" s="2" t="s">
        <v>225</v>
      </c>
      <c r="C416" s="4">
        <v>0</v>
      </c>
    </row>
    <row r="417" spans="1:4" x14ac:dyDescent="0.25">
      <c r="A417" s="2">
        <v>149935</v>
      </c>
      <c r="B417" s="2" t="s">
        <v>205</v>
      </c>
      <c r="C417" s="4">
        <v>0</v>
      </c>
    </row>
    <row r="418" spans="1:4" x14ac:dyDescent="0.25">
      <c r="A418" s="2">
        <v>149955</v>
      </c>
      <c r="B418" s="2" t="s">
        <v>226</v>
      </c>
      <c r="C418" s="4">
        <v>0</v>
      </c>
    </row>
    <row r="419" spans="1:4" x14ac:dyDescent="0.25">
      <c r="A419" s="2">
        <v>149956</v>
      </c>
      <c r="B419" s="2" t="s">
        <v>145</v>
      </c>
      <c r="C419" s="4">
        <v>0</v>
      </c>
    </row>
    <row r="420" spans="1:4" x14ac:dyDescent="0.25">
      <c r="A420" s="2">
        <v>149957</v>
      </c>
      <c r="B420" s="2" t="s">
        <v>227</v>
      </c>
      <c r="C420" s="4">
        <v>0</v>
      </c>
    </row>
    <row r="421" spans="1:4" x14ac:dyDescent="0.25">
      <c r="A421" s="15">
        <v>15</v>
      </c>
      <c r="B421" s="15" t="s">
        <v>228</v>
      </c>
      <c r="C421" s="16">
        <f>+C447+C449+C451+C453+C503+C461</f>
        <v>134170183</v>
      </c>
      <c r="D421" s="23"/>
    </row>
    <row r="422" spans="1:4" x14ac:dyDescent="0.25">
      <c r="A422" s="8">
        <v>1504</v>
      </c>
      <c r="B422" s="8" t="s">
        <v>229</v>
      </c>
      <c r="C422" s="7">
        <f>SUM(C423:C425)</f>
        <v>0</v>
      </c>
    </row>
    <row r="423" spans="1:4" x14ac:dyDescent="0.25">
      <c r="A423" s="2">
        <v>150405</v>
      </c>
      <c r="B423" s="2" t="s">
        <v>230</v>
      </c>
      <c r="C423" s="4">
        <v>0</v>
      </c>
    </row>
    <row r="424" spans="1:4" x14ac:dyDescent="0.25">
      <c r="A424" s="2">
        <v>150410</v>
      </c>
      <c r="B424" s="2" t="s">
        <v>231</v>
      </c>
      <c r="C424" s="4">
        <v>0</v>
      </c>
    </row>
    <row r="425" spans="1:4" x14ac:dyDescent="0.25">
      <c r="A425" s="2">
        <v>150411</v>
      </c>
      <c r="B425" s="2" t="s">
        <v>232</v>
      </c>
      <c r="C425" s="4">
        <v>0</v>
      </c>
    </row>
    <row r="426" spans="1:4" x14ac:dyDescent="0.25">
      <c r="A426" s="8">
        <v>1508</v>
      </c>
      <c r="B426" s="8" t="s">
        <v>233</v>
      </c>
      <c r="C426" s="7">
        <f>SUM(C427:C431)</f>
        <v>0</v>
      </c>
    </row>
    <row r="427" spans="1:4" x14ac:dyDescent="0.25">
      <c r="A427" s="2">
        <v>150805</v>
      </c>
      <c r="B427" s="2" t="s">
        <v>234</v>
      </c>
      <c r="C427" s="4">
        <v>0</v>
      </c>
    </row>
    <row r="428" spans="1:4" x14ac:dyDescent="0.25">
      <c r="A428" s="2">
        <v>150810</v>
      </c>
      <c r="B428" s="2" t="s">
        <v>235</v>
      </c>
      <c r="C428" s="4">
        <v>0</v>
      </c>
    </row>
    <row r="429" spans="1:4" x14ac:dyDescent="0.25">
      <c r="A429" s="2">
        <v>150815</v>
      </c>
      <c r="B429" s="2" t="s">
        <v>236</v>
      </c>
      <c r="C429" s="4">
        <v>0</v>
      </c>
    </row>
    <row r="430" spans="1:4" x14ac:dyDescent="0.25">
      <c r="A430" s="2">
        <v>150820</v>
      </c>
      <c r="B430" s="2" t="s">
        <v>237</v>
      </c>
      <c r="C430" s="4">
        <v>0</v>
      </c>
    </row>
    <row r="431" spans="1:4" x14ac:dyDescent="0.25">
      <c r="A431" s="2">
        <v>150821</v>
      </c>
      <c r="B431" s="2" t="s">
        <v>238</v>
      </c>
      <c r="C431" s="4">
        <v>0</v>
      </c>
    </row>
    <row r="432" spans="1:4" x14ac:dyDescent="0.25">
      <c r="A432" s="8">
        <v>1512</v>
      </c>
      <c r="B432" s="8" t="s">
        <v>239</v>
      </c>
      <c r="C432" s="7">
        <f>SUM(C433:C440)</f>
        <v>0</v>
      </c>
    </row>
    <row r="433" spans="1:5" x14ac:dyDescent="0.25">
      <c r="A433" s="2">
        <v>151205</v>
      </c>
      <c r="B433" s="2" t="s">
        <v>240</v>
      </c>
      <c r="C433" s="4">
        <v>0</v>
      </c>
    </row>
    <row r="434" spans="1:5" x14ac:dyDescent="0.25">
      <c r="A434" s="2">
        <v>151210</v>
      </c>
      <c r="B434" s="2" t="s">
        <v>241</v>
      </c>
      <c r="C434" s="4">
        <v>0</v>
      </c>
    </row>
    <row r="435" spans="1:5" x14ac:dyDescent="0.25">
      <c r="A435" s="2">
        <v>151215</v>
      </c>
      <c r="B435" s="2" t="s">
        <v>242</v>
      </c>
      <c r="C435" s="4">
        <v>0</v>
      </c>
    </row>
    <row r="436" spans="1:5" x14ac:dyDescent="0.25">
      <c r="A436" s="2">
        <v>151220</v>
      </c>
      <c r="B436" s="2" t="s">
        <v>243</v>
      </c>
      <c r="C436" s="4">
        <v>0</v>
      </c>
    </row>
    <row r="437" spans="1:5" x14ac:dyDescent="0.25">
      <c r="A437" s="2">
        <v>151225</v>
      </c>
      <c r="B437" s="2" t="s">
        <v>244</v>
      </c>
      <c r="C437" s="4">
        <v>0</v>
      </c>
    </row>
    <row r="438" spans="1:5" x14ac:dyDescent="0.25">
      <c r="A438" s="2">
        <v>151230</v>
      </c>
      <c r="B438" s="2" t="s">
        <v>245</v>
      </c>
      <c r="C438" s="4">
        <v>0</v>
      </c>
    </row>
    <row r="439" spans="1:5" x14ac:dyDescent="0.25">
      <c r="A439" s="2">
        <v>151235</v>
      </c>
      <c r="B439" s="2" t="s">
        <v>235</v>
      </c>
      <c r="C439" s="4">
        <v>0</v>
      </c>
    </row>
    <row r="440" spans="1:5" x14ac:dyDescent="0.25">
      <c r="A440" s="2">
        <v>151236</v>
      </c>
      <c r="B440" s="2" t="s">
        <v>246</v>
      </c>
      <c r="C440" s="4">
        <v>0</v>
      </c>
    </row>
    <row r="441" spans="1:5" x14ac:dyDescent="0.25">
      <c r="A441" s="8">
        <v>1516</v>
      </c>
      <c r="B441" s="8" t="s">
        <v>234</v>
      </c>
      <c r="C441" s="7">
        <f>SUM(C442:C446)</f>
        <v>0</v>
      </c>
    </row>
    <row r="442" spans="1:5" x14ac:dyDescent="0.25">
      <c r="A442" s="2">
        <v>151605</v>
      </c>
      <c r="B442" s="2" t="s">
        <v>247</v>
      </c>
      <c r="C442" s="4">
        <v>0</v>
      </c>
    </row>
    <row r="443" spans="1:5" x14ac:dyDescent="0.25">
      <c r="A443" s="2">
        <v>151610</v>
      </c>
      <c r="B443" s="2" t="s">
        <v>248</v>
      </c>
      <c r="C443" s="4">
        <v>0</v>
      </c>
    </row>
    <row r="444" spans="1:5" x14ac:dyDescent="0.25">
      <c r="A444" s="2">
        <v>151615</v>
      </c>
      <c r="B444" s="2" t="s">
        <v>249</v>
      </c>
      <c r="C444" s="4">
        <v>0</v>
      </c>
    </row>
    <row r="445" spans="1:5" x14ac:dyDescent="0.25">
      <c r="A445" s="2">
        <v>151620</v>
      </c>
      <c r="B445" s="2" t="s">
        <v>250</v>
      </c>
      <c r="C445" s="4">
        <v>0</v>
      </c>
    </row>
    <row r="446" spans="1:5" x14ac:dyDescent="0.25">
      <c r="A446" s="2">
        <v>151621</v>
      </c>
      <c r="B446" s="2" t="s">
        <v>251</v>
      </c>
      <c r="C446" s="4">
        <v>0</v>
      </c>
    </row>
    <row r="447" spans="1:5" x14ac:dyDescent="0.25">
      <c r="A447" s="58">
        <v>1520</v>
      </c>
      <c r="B447" s="58" t="s">
        <v>245</v>
      </c>
      <c r="C447" s="59">
        <f>+C448</f>
        <v>67409313</v>
      </c>
      <c r="D447" s="17"/>
    </row>
    <row r="448" spans="1:5" x14ac:dyDescent="0.25">
      <c r="A448" s="2">
        <v>152005</v>
      </c>
      <c r="B448" s="2" t="s">
        <v>1025</v>
      </c>
      <c r="C448" s="4">
        <v>67409313</v>
      </c>
      <c r="E448" s="17"/>
    </row>
    <row r="449" spans="1:5" x14ac:dyDescent="0.25">
      <c r="A449" s="58">
        <v>1524</v>
      </c>
      <c r="B449" s="58" t="s">
        <v>240</v>
      </c>
      <c r="C449" s="59">
        <f>+C450</f>
        <v>21609481</v>
      </c>
      <c r="E449" s="17"/>
    </row>
    <row r="450" spans="1:5" x14ac:dyDescent="0.25">
      <c r="A450" s="2">
        <v>152405</v>
      </c>
      <c r="B450" s="2" t="s">
        <v>1026</v>
      </c>
      <c r="C450" s="4">
        <f>21429481+180000</f>
        <v>21609481</v>
      </c>
    </row>
    <row r="451" spans="1:5" x14ac:dyDescent="0.25">
      <c r="A451" s="58">
        <v>1528</v>
      </c>
      <c r="B451" s="58" t="s">
        <v>241</v>
      </c>
      <c r="C451" s="59">
        <f>C452</f>
        <v>5045183</v>
      </c>
    </row>
    <row r="452" spans="1:5" x14ac:dyDescent="0.25">
      <c r="A452" s="2">
        <v>152805</v>
      </c>
      <c r="B452" s="2" t="s">
        <v>1027</v>
      </c>
      <c r="C452" s="4">
        <v>5045183</v>
      </c>
    </row>
    <row r="453" spans="1:5" x14ac:dyDescent="0.25">
      <c r="A453" s="58">
        <v>1532</v>
      </c>
      <c r="B453" s="58" t="s">
        <v>242</v>
      </c>
      <c r="C453" s="59">
        <f>C454</f>
        <v>0</v>
      </c>
    </row>
    <row r="454" spans="1:5" x14ac:dyDescent="0.25">
      <c r="A454" s="2">
        <v>153205</v>
      </c>
      <c r="B454" s="2" t="s">
        <v>1028</v>
      </c>
      <c r="C454" s="4"/>
    </row>
    <row r="455" spans="1:5" x14ac:dyDescent="0.25">
      <c r="A455" s="8">
        <v>1536</v>
      </c>
      <c r="B455" s="8" t="s">
        <v>243</v>
      </c>
      <c r="C455" s="7">
        <f>SUM(C456:C460)</f>
        <v>0</v>
      </c>
    </row>
    <row r="456" spans="1:5" x14ac:dyDescent="0.25">
      <c r="A456" s="2">
        <v>153605</v>
      </c>
      <c r="B456" s="2" t="s">
        <v>252</v>
      </c>
      <c r="C456" s="4">
        <v>0</v>
      </c>
    </row>
    <row r="457" spans="1:5" x14ac:dyDescent="0.25">
      <c r="A457" s="2">
        <v>153610</v>
      </c>
      <c r="B457" s="2" t="s">
        <v>253</v>
      </c>
      <c r="C457" s="4">
        <v>0</v>
      </c>
    </row>
    <row r="458" spans="1:5" x14ac:dyDescent="0.25">
      <c r="A458" s="2">
        <v>153615</v>
      </c>
      <c r="B458" s="2" t="s">
        <v>254</v>
      </c>
      <c r="C458" s="4">
        <v>0</v>
      </c>
    </row>
    <row r="459" spans="1:5" x14ac:dyDescent="0.25">
      <c r="A459" s="2">
        <v>153620</v>
      </c>
      <c r="B459" s="2" t="s">
        <v>255</v>
      </c>
      <c r="C459" s="4">
        <v>0</v>
      </c>
    </row>
    <row r="460" spans="1:5" x14ac:dyDescent="0.25">
      <c r="A460" s="2">
        <v>153621</v>
      </c>
      <c r="B460" s="2" t="s">
        <v>256</v>
      </c>
      <c r="C460" s="4">
        <v>0</v>
      </c>
    </row>
    <row r="461" spans="1:5" x14ac:dyDescent="0.25">
      <c r="A461" s="58">
        <v>1540</v>
      </c>
      <c r="B461" s="58" t="s">
        <v>244</v>
      </c>
      <c r="C461" s="59">
        <f>SUM(C462:C476)</f>
        <v>55000000</v>
      </c>
    </row>
    <row r="462" spans="1:5" x14ac:dyDescent="0.25">
      <c r="A462" s="2">
        <v>154005</v>
      </c>
      <c r="B462" s="2" t="s">
        <v>257</v>
      </c>
      <c r="C462" s="4">
        <v>0</v>
      </c>
    </row>
    <row r="463" spans="1:5" x14ac:dyDescent="0.25">
      <c r="A463" s="2">
        <v>154008</v>
      </c>
      <c r="B463" s="2" t="s">
        <v>258</v>
      </c>
      <c r="C463" s="4">
        <v>0</v>
      </c>
    </row>
    <row r="464" spans="1:5" x14ac:dyDescent="0.25">
      <c r="A464" s="2">
        <v>154010</v>
      </c>
      <c r="B464" s="2" t="s">
        <v>259</v>
      </c>
      <c r="C464" s="4">
        <v>0</v>
      </c>
    </row>
    <row r="465" spans="1:3" x14ac:dyDescent="0.25">
      <c r="A465" s="2">
        <v>154015</v>
      </c>
      <c r="B465" s="2" t="s">
        <v>260</v>
      </c>
      <c r="C465" s="4">
        <v>0</v>
      </c>
    </row>
    <row r="466" spans="1:3" x14ac:dyDescent="0.25">
      <c r="A466" s="2">
        <v>154017</v>
      </c>
      <c r="B466" s="2" t="s">
        <v>261</v>
      </c>
      <c r="C466" s="4">
        <v>0</v>
      </c>
    </row>
    <row r="467" spans="1:3" x14ac:dyDescent="0.25">
      <c r="A467" s="2">
        <v>154020</v>
      </c>
      <c r="B467" s="2" t="s">
        <v>262</v>
      </c>
      <c r="C467" s="4">
        <v>0</v>
      </c>
    </row>
    <row r="468" spans="1:3" x14ac:dyDescent="0.25">
      <c r="A468" s="2">
        <v>154025</v>
      </c>
      <c r="B468" s="2" t="s">
        <v>263</v>
      </c>
      <c r="C468" s="4">
        <v>0</v>
      </c>
    </row>
    <row r="469" spans="1:3" x14ac:dyDescent="0.25">
      <c r="A469" s="2">
        <v>154030</v>
      </c>
      <c r="B469" s="2" t="s">
        <v>264</v>
      </c>
      <c r="C469" s="4">
        <v>0</v>
      </c>
    </row>
    <row r="470" spans="1:3" x14ac:dyDescent="0.25">
      <c r="A470" s="2">
        <v>154035</v>
      </c>
      <c r="B470" s="2" t="s">
        <v>265</v>
      </c>
      <c r="C470" s="4">
        <v>0</v>
      </c>
    </row>
    <row r="471" spans="1:3" x14ac:dyDescent="0.25">
      <c r="A471" s="2">
        <v>154040</v>
      </c>
      <c r="B471" s="2" t="s">
        <v>266</v>
      </c>
      <c r="C471" s="4">
        <v>0</v>
      </c>
    </row>
    <row r="472" spans="1:3" x14ac:dyDescent="0.25">
      <c r="A472" s="2">
        <v>154045</v>
      </c>
      <c r="B472" s="2" t="s">
        <v>267</v>
      </c>
      <c r="C472" s="4">
        <v>0</v>
      </c>
    </row>
    <row r="473" spans="1:3" x14ac:dyDescent="0.25">
      <c r="A473" s="2">
        <v>154050</v>
      </c>
      <c r="B473" s="2" t="s">
        <v>268</v>
      </c>
      <c r="C473" s="4">
        <v>0</v>
      </c>
    </row>
    <row r="474" spans="1:3" x14ac:dyDescent="0.25">
      <c r="A474" s="2">
        <v>154055</v>
      </c>
      <c r="B474" s="2" t="s">
        <v>269</v>
      </c>
      <c r="C474" s="4">
        <v>0</v>
      </c>
    </row>
    <row r="475" spans="1:3" x14ac:dyDescent="0.25">
      <c r="A475" s="2">
        <v>154056</v>
      </c>
      <c r="B475" s="2" t="s">
        <v>1067</v>
      </c>
      <c r="C475" s="4">
        <v>55000000</v>
      </c>
    </row>
    <row r="476" spans="1:3" x14ac:dyDescent="0.25">
      <c r="A476" s="2">
        <v>154057</v>
      </c>
      <c r="B476" s="2" t="s">
        <v>270</v>
      </c>
      <c r="C476" s="4">
        <v>0</v>
      </c>
    </row>
    <row r="477" spans="1:3" x14ac:dyDescent="0.25">
      <c r="A477" s="8">
        <v>1556</v>
      </c>
      <c r="B477" s="8" t="s">
        <v>235</v>
      </c>
      <c r="C477" s="7">
        <f>SUM(C478:C482)</f>
        <v>0</v>
      </c>
    </row>
    <row r="478" spans="1:3" x14ac:dyDescent="0.25">
      <c r="A478" s="2">
        <v>155605</v>
      </c>
      <c r="B478" s="2" t="s">
        <v>271</v>
      </c>
      <c r="C478" s="4">
        <v>0</v>
      </c>
    </row>
    <row r="479" spans="1:3" x14ac:dyDescent="0.25">
      <c r="A479" s="2">
        <v>155610</v>
      </c>
      <c r="B479" s="2" t="s">
        <v>272</v>
      </c>
      <c r="C479" s="4">
        <v>0</v>
      </c>
    </row>
    <row r="480" spans="1:3" x14ac:dyDescent="0.25">
      <c r="A480" s="2">
        <v>155615</v>
      </c>
      <c r="B480" s="2" t="s">
        <v>273</v>
      </c>
      <c r="C480" s="4">
        <v>0</v>
      </c>
    </row>
    <row r="481" spans="1:3" x14ac:dyDescent="0.25">
      <c r="A481" s="2">
        <v>155620</v>
      </c>
      <c r="B481" s="2" t="s">
        <v>274</v>
      </c>
      <c r="C481" s="4">
        <v>0</v>
      </c>
    </row>
    <row r="482" spans="1:3" x14ac:dyDescent="0.25">
      <c r="A482" s="2">
        <v>155621</v>
      </c>
      <c r="B482" s="2" t="s">
        <v>275</v>
      </c>
      <c r="C482" s="4">
        <v>0</v>
      </c>
    </row>
    <row r="483" spans="1:3" x14ac:dyDescent="0.25">
      <c r="A483" s="8">
        <v>1560</v>
      </c>
      <c r="B483" s="8" t="s">
        <v>276</v>
      </c>
      <c r="C483" s="7">
        <f>C484</f>
        <v>0</v>
      </c>
    </row>
    <row r="484" spans="1:3" x14ac:dyDescent="0.25">
      <c r="A484" s="2">
        <v>156001</v>
      </c>
      <c r="B484" s="2" t="s">
        <v>277</v>
      </c>
      <c r="C484" s="4">
        <v>0</v>
      </c>
    </row>
    <row r="485" spans="1:3" x14ac:dyDescent="0.25">
      <c r="A485" s="8">
        <v>1568</v>
      </c>
      <c r="B485" s="8" t="s">
        <v>236</v>
      </c>
      <c r="C485" s="7">
        <f>SUM(C486:C490)</f>
        <v>0</v>
      </c>
    </row>
    <row r="486" spans="1:3" x14ac:dyDescent="0.25">
      <c r="A486" s="2">
        <v>156805</v>
      </c>
      <c r="B486" s="2" t="s">
        <v>236</v>
      </c>
      <c r="C486" s="4">
        <v>0</v>
      </c>
    </row>
    <row r="487" spans="1:3" x14ac:dyDescent="0.25">
      <c r="A487" s="2">
        <v>156810</v>
      </c>
      <c r="B487" s="2" t="s">
        <v>278</v>
      </c>
      <c r="C487" s="4">
        <v>0</v>
      </c>
    </row>
    <row r="488" spans="1:3" x14ac:dyDescent="0.25">
      <c r="A488" s="2">
        <v>156815</v>
      </c>
      <c r="B488" s="2" t="s">
        <v>279</v>
      </c>
      <c r="C488" s="4">
        <v>0</v>
      </c>
    </row>
    <row r="489" spans="1:3" x14ac:dyDescent="0.25">
      <c r="A489" s="2">
        <v>156820</v>
      </c>
      <c r="B489" s="2" t="s">
        <v>280</v>
      </c>
      <c r="C489" s="4">
        <v>0</v>
      </c>
    </row>
    <row r="490" spans="1:3" x14ac:dyDescent="0.25">
      <c r="A490" s="2">
        <v>156821</v>
      </c>
      <c r="B490" s="2" t="s">
        <v>281</v>
      </c>
      <c r="C490" s="4">
        <v>0</v>
      </c>
    </row>
    <row r="491" spans="1:3" x14ac:dyDescent="0.25">
      <c r="A491" s="8">
        <v>1576</v>
      </c>
      <c r="B491" s="8" t="s">
        <v>237</v>
      </c>
      <c r="C491" s="7">
        <f>SUM(C492)</f>
        <v>0</v>
      </c>
    </row>
    <row r="492" spans="1:3" x14ac:dyDescent="0.25">
      <c r="A492" s="2">
        <v>157601</v>
      </c>
      <c r="B492" s="2" t="s">
        <v>282</v>
      </c>
      <c r="C492" s="4">
        <v>0</v>
      </c>
    </row>
    <row r="493" spans="1:3" x14ac:dyDescent="0.25">
      <c r="A493" s="8">
        <v>1584</v>
      </c>
      <c r="B493" s="8" t="s">
        <v>283</v>
      </c>
      <c r="C493" s="7">
        <f>SUM(C494)</f>
        <v>0</v>
      </c>
    </row>
    <row r="494" spans="1:3" x14ac:dyDescent="0.25">
      <c r="A494" s="2">
        <v>158401</v>
      </c>
      <c r="B494" s="2" t="s">
        <v>284</v>
      </c>
      <c r="C494" s="4">
        <v>0</v>
      </c>
    </row>
    <row r="495" spans="1:3" x14ac:dyDescent="0.25">
      <c r="A495" s="8">
        <v>1588</v>
      </c>
      <c r="B495" s="8" t="s">
        <v>285</v>
      </c>
      <c r="C495" s="7">
        <f>SUM(C496:C502)</f>
        <v>0</v>
      </c>
    </row>
    <row r="496" spans="1:3" x14ac:dyDescent="0.25">
      <c r="A496" s="2">
        <v>158820</v>
      </c>
      <c r="B496" s="2" t="s">
        <v>245</v>
      </c>
      <c r="C496" s="4">
        <v>0</v>
      </c>
    </row>
    <row r="497" spans="1:3" x14ac:dyDescent="0.25">
      <c r="A497" s="2">
        <v>158824</v>
      </c>
      <c r="B497" s="2" t="s">
        <v>240</v>
      </c>
      <c r="C497" s="4">
        <v>0</v>
      </c>
    </row>
    <row r="498" spans="1:3" x14ac:dyDescent="0.25">
      <c r="A498" s="2">
        <v>158828</v>
      </c>
      <c r="B498" s="2" t="s">
        <v>241</v>
      </c>
      <c r="C498" s="4">
        <v>0</v>
      </c>
    </row>
    <row r="499" spans="1:3" x14ac:dyDescent="0.25">
      <c r="A499" s="2">
        <v>158832</v>
      </c>
      <c r="B499" s="2" t="s">
        <v>286</v>
      </c>
      <c r="C499" s="4">
        <v>0</v>
      </c>
    </row>
    <row r="500" spans="1:3" x14ac:dyDescent="0.25">
      <c r="A500" s="2">
        <v>158836</v>
      </c>
      <c r="B500" s="2" t="s">
        <v>243</v>
      </c>
      <c r="C500" s="4">
        <v>0</v>
      </c>
    </row>
    <row r="501" spans="1:3" x14ac:dyDescent="0.25">
      <c r="A501" s="2">
        <v>158840</v>
      </c>
      <c r="B501" s="2" t="s">
        <v>244</v>
      </c>
      <c r="C501" s="4">
        <v>0</v>
      </c>
    </row>
    <row r="502" spans="1:3" x14ac:dyDescent="0.25">
      <c r="A502" s="2">
        <v>158856</v>
      </c>
      <c r="B502" s="2" t="s">
        <v>235</v>
      </c>
      <c r="C502" s="4">
        <v>0</v>
      </c>
    </row>
    <row r="503" spans="1:3" x14ac:dyDescent="0.25">
      <c r="A503" s="15">
        <v>1592</v>
      </c>
      <c r="B503" s="15" t="s">
        <v>287</v>
      </c>
      <c r="C503" s="16">
        <f>SUM(C504:C511)</f>
        <v>-14893794</v>
      </c>
    </row>
    <row r="504" spans="1:3" x14ac:dyDescent="0.25">
      <c r="A504" s="2">
        <v>159216</v>
      </c>
      <c r="B504" s="2" t="s">
        <v>234</v>
      </c>
      <c r="C504" s="4">
        <v>0</v>
      </c>
    </row>
    <row r="505" spans="1:3" x14ac:dyDescent="0.25">
      <c r="A505" s="2">
        <v>159220</v>
      </c>
      <c r="B505" s="2" t="s">
        <v>245</v>
      </c>
      <c r="C505" s="4">
        <v>-2629508</v>
      </c>
    </row>
    <row r="506" spans="1:3" x14ac:dyDescent="0.25">
      <c r="A506" s="2">
        <v>159224</v>
      </c>
      <c r="B506" s="2" t="s">
        <v>240</v>
      </c>
      <c r="C506" s="4">
        <v>-965268</v>
      </c>
    </row>
    <row r="507" spans="1:3" x14ac:dyDescent="0.25">
      <c r="A507" s="2">
        <v>159228</v>
      </c>
      <c r="B507" s="2" t="s">
        <v>241</v>
      </c>
      <c r="C507" s="4">
        <v>-299018</v>
      </c>
    </row>
    <row r="508" spans="1:3" x14ac:dyDescent="0.25">
      <c r="A508" s="2">
        <v>159232</v>
      </c>
      <c r="B508" s="2" t="s">
        <v>242</v>
      </c>
      <c r="C508" s="4">
        <v>-11000000</v>
      </c>
    </row>
    <row r="509" spans="1:3" x14ac:dyDescent="0.25">
      <c r="A509" s="2">
        <v>159236</v>
      </c>
      <c r="B509" s="2" t="s">
        <v>243</v>
      </c>
      <c r="C509" s="4">
        <v>0</v>
      </c>
    </row>
    <row r="510" spans="1:3" x14ac:dyDescent="0.25">
      <c r="A510" s="2">
        <v>159240</v>
      </c>
      <c r="B510" s="2" t="s">
        <v>244</v>
      </c>
      <c r="C510" s="4">
        <v>0</v>
      </c>
    </row>
    <row r="511" spans="1:3" x14ac:dyDescent="0.25">
      <c r="A511" s="2">
        <v>159256</v>
      </c>
      <c r="B511" s="2" t="s">
        <v>235</v>
      </c>
      <c r="C511" s="4">
        <v>0</v>
      </c>
    </row>
    <row r="512" spans="1:3" x14ac:dyDescent="0.25">
      <c r="A512" s="8">
        <v>1596</v>
      </c>
      <c r="B512" s="8" t="s">
        <v>288</v>
      </c>
      <c r="C512" s="7">
        <f>SUM(C513:C514)</f>
        <v>0</v>
      </c>
    </row>
    <row r="513" spans="1:3" x14ac:dyDescent="0.25">
      <c r="A513" s="2">
        <v>159605</v>
      </c>
      <c r="B513" s="2" t="s">
        <v>289</v>
      </c>
      <c r="C513" s="4">
        <v>0</v>
      </c>
    </row>
    <row r="514" spans="1:3" x14ac:dyDescent="0.25">
      <c r="A514" s="2">
        <v>159610</v>
      </c>
      <c r="B514" s="2" t="s">
        <v>290</v>
      </c>
      <c r="C514" s="4">
        <v>0</v>
      </c>
    </row>
    <row r="515" spans="1:3" x14ac:dyDescent="0.25">
      <c r="A515" s="8">
        <v>1597</v>
      </c>
      <c r="B515" s="8" t="s">
        <v>291</v>
      </c>
      <c r="C515" s="7">
        <f>C516</f>
        <v>0</v>
      </c>
    </row>
    <row r="516" spans="1:3" x14ac:dyDescent="0.25">
      <c r="A516" s="2">
        <v>159701</v>
      </c>
      <c r="B516" s="2" t="s">
        <v>292</v>
      </c>
      <c r="C516" s="4">
        <v>0</v>
      </c>
    </row>
    <row r="517" spans="1:3" x14ac:dyDescent="0.25">
      <c r="A517" s="8">
        <v>1598</v>
      </c>
      <c r="B517" s="8" t="s">
        <v>293</v>
      </c>
      <c r="C517" s="7">
        <f>SUM(C518:C519)</f>
        <v>0</v>
      </c>
    </row>
    <row r="518" spans="1:3" x14ac:dyDescent="0.25">
      <c r="A518" s="2">
        <v>159805</v>
      </c>
      <c r="B518" s="2" t="s">
        <v>237</v>
      </c>
      <c r="C518" s="4">
        <v>0</v>
      </c>
    </row>
    <row r="519" spans="1:3" x14ac:dyDescent="0.25">
      <c r="A519" s="2">
        <v>159810</v>
      </c>
      <c r="B519" s="2" t="s">
        <v>294</v>
      </c>
      <c r="C519" s="4">
        <v>0</v>
      </c>
    </row>
    <row r="520" spans="1:3" x14ac:dyDescent="0.25">
      <c r="A520" s="8">
        <v>1599</v>
      </c>
      <c r="B520" s="8" t="s">
        <v>59</v>
      </c>
      <c r="C520" s="7">
        <f>SUM(C521:C534)</f>
        <v>0</v>
      </c>
    </row>
    <row r="521" spans="1:3" x14ac:dyDescent="0.25">
      <c r="A521" s="2">
        <v>159904</v>
      </c>
      <c r="B521" s="2" t="s">
        <v>229</v>
      </c>
      <c r="C521" s="4">
        <v>0</v>
      </c>
    </row>
    <row r="522" spans="1:3" x14ac:dyDescent="0.25">
      <c r="A522" s="2">
        <v>159908</v>
      </c>
      <c r="B522" s="2" t="s">
        <v>233</v>
      </c>
      <c r="C522" s="4">
        <v>0</v>
      </c>
    </row>
    <row r="523" spans="1:3" x14ac:dyDescent="0.25">
      <c r="A523" s="2">
        <v>159912</v>
      </c>
      <c r="B523" s="2" t="s">
        <v>239</v>
      </c>
      <c r="C523" s="4">
        <v>0</v>
      </c>
    </row>
    <row r="524" spans="1:3" x14ac:dyDescent="0.25">
      <c r="A524" s="2">
        <v>159916</v>
      </c>
      <c r="B524" s="2" t="s">
        <v>234</v>
      </c>
      <c r="C524" s="4">
        <v>0</v>
      </c>
    </row>
    <row r="525" spans="1:3" x14ac:dyDescent="0.25">
      <c r="A525" s="2">
        <v>159920</v>
      </c>
      <c r="B525" s="2" t="s">
        <v>245</v>
      </c>
      <c r="C525" s="4">
        <v>0</v>
      </c>
    </row>
    <row r="526" spans="1:3" x14ac:dyDescent="0.25">
      <c r="A526" s="2">
        <v>159924</v>
      </c>
      <c r="B526" s="2" t="s">
        <v>240</v>
      </c>
      <c r="C526" s="4">
        <v>0</v>
      </c>
    </row>
    <row r="527" spans="1:3" x14ac:dyDescent="0.25">
      <c r="A527" s="2">
        <v>159928</v>
      </c>
      <c r="B527" s="2" t="s">
        <v>241</v>
      </c>
      <c r="C527" s="4">
        <v>0</v>
      </c>
    </row>
    <row r="528" spans="1:3" x14ac:dyDescent="0.25">
      <c r="A528" s="2">
        <v>159932</v>
      </c>
      <c r="B528" s="2" t="s">
        <v>295</v>
      </c>
      <c r="C528" s="4">
        <v>0</v>
      </c>
    </row>
    <row r="529" spans="1:3" x14ac:dyDescent="0.25">
      <c r="A529" s="2">
        <v>159936</v>
      </c>
      <c r="B529" s="2" t="s">
        <v>243</v>
      </c>
      <c r="C529" s="4">
        <v>0</v>
      </c>
    </row>
    <row r="530" spans="1:3" x14ac:dyDescent="0.25">
      <c r="A530" s="2">
        <v>159940</v>
      </c>
      <c r="B530" s="2" t="s">
        <v>244</v>
      </c>
      <c r="C530" s="4">
        <v>0</v>
      </c>
    </row>
    <row r="531" spans="1:3" x14ac:dyDescent="0.25">
      <c r="A531" s="2">
        <v>159956</v>
      </c>
      <c r="B531" s="2" t="s">
        <v>235</v>
      </c>
      <c r="C531" s="4">
        <v>0</v>
      </c>
    </row>
    <row r="532" spans="1:3" x14ac:dyDescent="0.25">
      <c r="A532" s="2">
        <v>159968</v>
      </c>
      <c r="B532" s="2" t="s">
        <v>236</v>
      </c>
      <c r="C532" s="4">
        <v>0</v>
      </c>
    </row>
    <row r="533" spans="1:3" x14ac:dyDescent="0.25">
      <c r="A533" s="2">
        <v>159976</v>
      </c>
      <c r="B533" s="2" t="s">
        <v>237</v>
      </c>
      <c r="C533" s="4">
        <v>0</v>
      </c>
    </row>
    <row r="534" spans="1:3" x14ac:dyDescent="0.25">
      <c r="A534" s="2">
        <v>159988</v>
      </c>
      <c r="B534" s="2" t="s">
        <v>285</v>
      </c>
      <c r="C534" s="4">
        <v>0</v>
      </c>
    </row>
    <row r="535" spans="1:3" x14ac:dyDescent="0.25">
      <c r="A535" s="15">
        <v>16</v>
      </c>
      <c r="B535" s="15" t="s">
        <v>296</v>
      </c>
      <c r="C535" s="16">
        <f>C536+C538+C540+C542+C545+C549+C551+C554+C563</f>
        <v>13275344</v>
      </c>
    </row>
    <row r="536" spans="1:3" x14ac:dyDescent="0.25">
      <c r="A536" s="8">
        <v>1605</v>
      </c>
      <c r="B536" s="8" t="s">
        <v>297</v>
      </c>
      <c r="C536" s="7">
        <f>C537</f>
        <v>0</v>
      </c>
    </row>
    <row r="537" spans="1:3" x14ac:dyDescent="0.25">
      <c r="A537" s="2">
        <v>160505</v>
      </c>
      <c r="B537" s="2" t="s">
        <v>298</v>
      </c>
      <c r="C537" s="4">
        <v>0</v>
      </c>
    </row>
    <row r="538" spans="1:3" x14ac:dyDescent="0.25">
      <c r="A538" s="8">
        <v>1610</v>
      </c>
      <c r="B538" s="8" t="s">
        <v>299</v>
      </c>
      <c r="C538" s="7">
        <f>C539</f>
        <v>0</v>
      </c>
    </row>
    <row r="539" spans="1:3" x14ac:dyDescent="0.25">
      <c r="A539" s="2">
        <v>161005</v>
      </c>
      <c r="B539" s="2" t="s">
        <v>300</v>
      </c>
      <c r="C539" s="4">
        <v>0</v>
      </c>
    </row>
    <row r="540" spans="1:3" x14ac:dyDescent="0.25">
      <c r="A540" s="8">
        <v>1615</v>
      </c>
      <c r="B540" s="8" t="s">
        <v>301</v>
      </c>
      <c r="C540" s="7">
        <f>C541</f>
        <v>0</v>
      </c>
    </row>
    <row r="541" spans="1:3" x14ac:dyDescent="0.25">
      <c r="A541" s="2">
        <v>161505</v>
      </c>
      <c r="B541" s="2" t="s">
        <v>300</v>
      </c>
      <c r="C541" s="4">
        <v>0</v>
      </c>
    </row>
    <row r="542" spans="1:3" x14ac:dyDescent="0.25">
      <c r="A542" s="8">
        <v>1620</v>
      </c>
      <c r="B542" s="8" t="s">
        <v>302</v>
      </c>
      <c r="C542" s="7">
        <f>SUM(C543:C544)</f>
        <v>0</v>
      </c>
    </row>
    <row r="543" spans="1:3" x14ac:dyDescent="0.25">
      <c r="A543" s="2">
        <v>162005</v>
      </c>
      <c r="B543" s="2" t="s">
        <v>303</v>
      </c>
      <c r="C543" s="4">
        <v>0</v>
      </c>
    </row>
    <row r="544" spans="1:3" x14ac:dyDescent="0.25">
      <c r="A544" s="2">
        <v>162010</v>
      </c>
      <c r="B544" s="2" t="s">
        <v>304</v>
      </c>
      <c r="C544" s="4">
        <v>0</v>
      </c>
    </row>
    <row r="545" spans="1:3" x14ac:dyDescent="0.25">
      <c r="A545" s="8">
        <v>1625</v>
      </c>
      <c r="B545" s="8" t="s">
        <v>305</v>
      </c>
      <c r="C545" s="7">
        <f>SUM(C546:C548)</f>
        <v>0</v>
      </c>
    </row>
    <row r="546" spans="1:3" x14ac:dyDescent="0.25">
      <c r="A546" s="2">
        <v>162505</v>
      </c>
      <c r="B546" s="2" t="s">
        <v>306</v>
      </c>
      <c r="C546" s="4">
        <v>0</v>
      </c>
    </row>
    <row r="547" spans="1:3" x14ac:dyDescent="0.25">
      <c r="A547" s="2">
        <v>162510</v>
      </c>
      <c r="B547" s="2" t="s">
        <v>307</v>
      </c>
      <c r="C547" s="4">
        <v>0</v>
      </c>
    </row>
    <row r="548" spans="1:3" x14ac:dyDescent="0.25">
      <c r="A548" s="2">
        <v>162535</v>
      </c>
      <c r="B548" s="2" t="s">
        <v>308</v>
      </c>
      <c r="C548" s="4">
        <v>0</v>
      </c>
    </row>
    <row r="549" spans="1:3" x14ac:dyDescent="0.25">
      <c r="A549" s="8">
        <v>1630</v>
      </c>
      <c r="B549" s="8" t="s">
        <v>309</v>
      </c>
      <c r="C549" s="7">
        <f>C550</f>
        <v>0</v>
      </c>
    </row>
    <row r="550" spans="1:3" x14ac:dyDescent="0.25">
      <c r="A550" s="2">
        <v>163005</v>
      </c>
      <c r="B550" s="2" t="s">
        <v>310</v>
      </c>
      <c r="C550" s="4">
        <v>0</v>
      </c>
    </row>
    <row r="551" spans="1:3" x14ac:dyDescent="0.25">
      <c r="A551" s="58">
        <v>1635</v>
      </c>
      <c r="B551" s="58" t="s">
        <v>311</v>
      </c>
      <c r="C551" s="59">
        <f>+C552</f>
        <v>13275344</v>
      </c>
    </row>
    <row r="552" spans="1:3" x14ac:dyDescent="0.25">
      <c r="A552" s="2">
        <v>163505</v>
      </c>
      <c r="B552" s="2" t="s">
        <v>1068</v>
      </c>
      <c r="C552" s="4">
        <v>13275344</v>
      </c>
    </row>
    <row r="553" spans="1:3" x14ac:dyDescent="0.25">
      <c r="A553" s="2">
        <v>163506</v>
      </c>
      <c r="B553" s="2" t="s">
        <v>310</v>
      </c>
      <c r="C553" s="4">
        <v>0</v>
      </c>
    </row>
    <row r="554" spans="1:3" x14ac:dyDescent="0.25">
      <c r="A554" s="8">
        <v>1698</v>
      </c>
      <c r="B554" s="8" t="s">
        <v>291</v>
      </c>
      <c r="C554" s="7">
        <f>SUM(C555:C562)</f>
        <v>0</v>
      </c>
    </row>
    <row r="555" spans="1:3" x14ac:dyDescent="0.25">
      <c r="A555" s="2">
        <v>169805</v>
      </c>
      <c r="B555" s="2" t="s">
        <v>297</v>
      </c>
      <c r="C555" s="4">
        <v>0</v>
      </c>
    </row>
    <row r="556" spans="1:3" x14ac:dyDescent="0.25">
      <c r="A556" s="2">
        <v>169810</v>
      </c>
      <c r="B556" s="2" t="s">
        <v>301</v>
      </c>
      <c r="C556" s="4">
        <v>0</v>
      </c>
    </row>
    <row r="557" spans="1:3" x14ac:dyDescent="0.25">
      <c r="A557" s="2">
        <v>169815</v>
      </c>
      <c r="B557" s="2" t="s">
        <v>305</v>
      </c>
      <c r="C557" s="4">
        <v>0</v>
      </c>
    </row>
    <row r="558" spans="1:3" x14ac:dyDescent="0.25">
      <c r="A558" s="2">
        <v>169820</v>
      </c>
      <c r="B558" s="2" t="s">
        <v>299</v>
      </c>
      <c r="C558" s="4">
        <v>0</v>
      </c>
    </row>
    <row r="559" spans="1:3" x14ac:dyDescent="0.25">
      <c r="A559" s="2">
        <v>169825</v>
      </c>
      <c r="B559" s="2" t="s">
        <v>302</v>
      </c>
      <c r="C559" s="4">
        <v>0</v>
      </c>
    </row>
    <row r="560" spans="1:3" x14ac:dyDescent="0.25">
      <c r="A560" s="2">
        <v>169830</v>
      </c>
      <c r="B560" s="2" t="s">
        <v>309</v>
      </c>
      <c r="C560" s="4">
        <v>0</v>
      </c>
    </row>
    <row r="561" spans="1:3" x14ac:dyDescent="0.25">
      <c r="A561" s="2">
        <v>169835</v>
      </c>
      <c r="B561" s="2" t="s">
        <v>311</v>
      </c>
      <c r="C561" s="4">
        <v>0</v>
      </c>
    </row>
    <row r="562" spans="1:3" x14ac:dyDescent="0.25">
      <c r="A562" s="2">
        <v>169836</v>
      </c>
      <c r="B562" s="2" t="s">
        <v>312</v>
      </c>
      <c r="C562" s="4">
        <v>0</v>
      </c>
    </row>
    <row r="563" spans="1:3" x14ac:dyDescent="0.25">
      <c r="A563" s="8">
        <v>1699</v>
      </c>
      <c r="B563" s="8" t="s">
        <v>313</v>
      </c>
      <c r="C563" s="7">
        <f>SUM(C564:C571)</f>
        <v>0</v>
      </c>
    </row>
    <row r="564" spans="1:3" x14ac:dyDescent="0.25">
      <c r="A564" s="2">
        <v>169905</v>
      </c>
      <c r="B564" s="2" t="s">
        <v>297</v>
      </c>
      <c r="C564" s="4">
        <v>0</v>
      </c>
    </row>
    <row r="565" spans="1:3" x14ac:dyDescent="0.25">
      <c r="A565" s="2">
        <v>169910</v>
      </c>
      <c r="B565" s="2" t="s">
        <v>301</v>
      </c>
      <c r="C565" s="4">
        <v>0</v>
      </c>
    </row>
    <row r="566" spans="1:3" x14ac:dyDescent="0.25">
      <c r="A566" s="2">
        <v>169915</v>
      </c>
      <c r="B566" s="2" t="s">
        <v>305</v>
      </c>
      <c r="C566" s="4">
        <v>0</v>
      </c>
    </row>
    <row r="567" spans="1:3" x14ac:dyDescent="0.25">
      <c r="A567" s="2">
        <v>169920</v>
      </c>
      <c r="B567" s="2" t="s">
        <v>299</v>
      </c>
      <c r="C567" s="4">
        <v>0</v>
      </c>
    </row>
    <row r="568" spans="1:3" x14ac:dyDescent="0.25">
      <c r="A568" s="2">
        <v>169925</v>
      </c>
      <c r="B568" s="2" t="s">
        <v>302</v>
      </c>
      <c r="C568" s="4">
        <v>0</v>
      </c>
    </row>
    <row r="569" spans="1:3" x14ac:dyDescent="0.25">
      <c r="A569" s="2">
        <v>169930</v>
      </c>
      <c r="B569" s="2" t="s">
        <v>309</v>
      </c>
      <c r="C569" s="4">
        <v>0</v>
      </c>
    </row>
    <row r="570" spans="1:3" x14ac:dyDescent="0.25">
      <c r="A570" s="2">
        <v>169935</v>
      </c>
      <c r="B570" s="2" t="s">
        <v>311</v>
      </c>
      <c r="C570" s="4">
        <v>0</v>
      </c>
    </row>
    <row r="571" spans="1:3" x14ac:dyDescent="0.25">
      <c r="A571" s="2">
        <v>169936</v>
      </c>
      <c r="B571" s="2" t="s">
        <v>314</v>
      </c>
      <c r="C571" s="4">
        <v>0</v>
      </c>
    </row>
    <row r="572" spans="1:3" x14ac:dyDescent="0.25">
      <c r="A572" s="15">
        <v>17</v>
      </c>
      <c r="B572" s="15" t="s">
        <v>315</v>
      </c>
      <c r="C572" s="16">
        <f>C573+C582+C593</f>
        <v>0</v>
      </c>
    </row>
    <row r="573" spans="1:3" x14ac:dyDescent="0.25">
      <c r="A573" s="8">
        <v>1705</v>
      </c>
      <c r="B573" s="8" t="s">
        <v>316</v>
      </c>
      <c r="C573" s="7">
        <f>SUM(C574:C581)</f>
        <v>0</v>
      </c>
    </row>
    <row r="574" spans="1:3" x14ac:dyDescent="0.25">
      <c r="A574" s="2">
        <v>170505</v>
      </c>
      <c r="B574" s="2" t="s">
        <v>141</v>
      </c>
      <c r="C574" s="4">
        <v>0</v>
      </c>
    </row>
    <row r="575" spans="1:3" x14ac:dyDescent="0.25">
      <c r="A575" s="2">
        <v>170510</v>
      </c>
      <c r="B575" s="2" t="s">
        <v>139</v>
      </c>
      <c r="C575" s="4">
        <v>0</v>
      </c>
    </row>
    <row r="576" spans="1:3" x14ac:dyDescent="0.25">
      <c r="A576" s="2">
        <v>170515</v>
      </c>
      <c r="B576" s="2" t="s">
        <v>140</v>
      </c>
      <c r="C576" s="4">
        <v>0</v>
      </c>
    </row>
    <row r="577" spans="1:3" x14ac:dyDescent="0.25">
      <c r="A577" s="2">
        <v>170520</v>
      </c>
      <c r="B577" s="2" t="s">
        <v>143</v>
      </c>
      <c r="C577" s="4">
        <v>0</v>
      </c>
    </row>
    <row r="578" spans="1:3" x14ac:dyDescent="0.25">
      <c r="A578" s="2">
        <v>170525</v>
      </c>
      <c r="B578" s="2" t="s">
        <v>317</v>
      </c>
      <c r="C578" s="4">
        <v>0</v>
      </c>
    </row>
    <row r="579" spans="1:3" x14ac:dyDescent="0.25">
      <c r="A579" s="2">
        <v>170530</v>
      </c>
      <c r="B579" s="2" t="s">
        <v>318</v>
      </c>
      <c r="C579" s="4">
        <v>0</v>
      </c>
    </row>
    <row r="580" spans="1:3" x14ac:dyDescent="0.25">
      <c r="A580" s="2">
        <v>170535</v>
      </c>
      <c r="B580" s="2" t="s">
        <v>319</v>
      </c>
      <c r="C580" s="4">
        <v>0</v>
      </c>
    </row>
    <row r="581" spans="1:3" x14ac:dyDescent="0.25">
      <c r="A581" s="2">
        <v>170536</v>
      </c>
      <c r="B581" s="2" t="s">
        <v>320</v>
      </c>
      <c r="C581" s="4">
        <v>0</v>
      </c>
    </row>
    <row r="582" spans="1:3" x14ac:dyDescent="0.25">
      <c r="A582" s="8">
        <v>1710</v>
      </c>
      <c r="B582" s="8" t="s">
        <v>321</v>
      </c>
      <c r="C582" s="7">
        <f>SUM(C583:C592)</f>
        <v>0</v>
      </c>
    </row>
    <row r="583" spans="1:3" x14ac:dyDescent="0.25">
      <c r="A583" s="2">
        <v>171005</v>
      </c>
      <c r="B583" s="2" t="s">
        <v>322</v>
      </c>
      <c r="C583" s="4">
        <v>0</v>
      </c>
    </row>
    <row r="584" spans="1:3" x14ac:dyDescent="0.25">
      <c r="A584" s="2">
        <v>171010</v>
      </c>
      <c r="B584" s="2" t="s">
        <v>323</v>
      </c>
      <c r="C584" s="4">
        <v>0</v>
      </c>
    </row>
    <row r="585" spans="1:3" x14ac:dyDescent="0.25">
      <c r="A585" s="2">
        <v>171015</v>
      </c>
      <c r="B585" s="2" t="s">
        <v>324</v>
      </c>
      <c r="C585" s="4">
        <v>0</v>
      </c>
    </row>
    <row r="586" spans="1:3" x14ac:dyDescent="0.25">
      <c r="A586" s="2">
        <v>171020</v>
      </c>
      <c r="B586" s="2" t="s">
        <v>325</v>
      </c>
      <c r="C586" s="4">
        <v>0</v>
      </c>
    </row>
    <row r="587" spans="1:3" x14ac:dyDescent="0.25">
      <c r="A587" s="2">
        <v>171025</v>
      </c>
      <c r="B587" s="2" t="s">
        <v>326</v>
      </c>
      <c r="C587" s="4">
        <v>0</v>
      </c>
    </row>
    <row r="588" spans="1:3" x14ac:dyDescent="0.25">
      <c r="A588" s="2">
        <v>171030</v>
      </c>
      <c r="B588" s="2" t="s">
        <v>327</v>
      </c>
      <c r="C588" s="4">
        <v>0</v>
      </c>
    </row>
    <row r="589" spans="1:3" x14ac:dyDescent="0.25">
      <c r="A589" s="2">
        <v>171035</v>
      </c>
      <c r="B589" s="2" t="s">
        <v>328</v>
      </c>
      <c r="C589" s="4">
        <v>0</v>
      </c>
    </row>
    <row r="590" spans="1:3" x14ac:dyDescent="0.25">
      <c r="A590" s="2">
        <v>171040</v>
      </c>
      <c r="B590" s="2" t="s">
        <v>329</v>
      </c>
      <c r="C590" s="4">
        <v>0</v>
      </c>
    </row>
    <row r="591" spans="1:3" x14ac:dyDescent="0.25">
      <c r="A591" s="2">
        <v>171045</v>
      </c>
      <c r="B591" s="2" t="s">
        <v>330</v>
      </c>
      <c r="C591" s="4">
        <v>0</v>
      </c>
    </row>
    <row r="592" spans="1:3" x14ac:dyDescent="0.25">
      <c r="A592" s="2">
        <v>171046</v>
      </c>
      <c r="B592" s="2" t="s">
        <v>331</v>
      </c>
      <c r="C592" s="4">
        <v>0</v>
      </c>
    </row>
    <row r="593" spans="1:3" x14ac:dyDescent="0.25">
      <c r="A593" s="8">
        <v>1730</v>
      </c>
      <c r="B593" s="8" t="s">
        <v>332</v>
      </c>
      <c r="C593" s="7">
        <f>C594</f>
        <v>0</v>
      </c>
    </row>
    <row r="594" spans="1:3" x14ac:dyDescent="0.25">
      <c r="A594" s="2">
        <v>173001</v>
      </c>
      <c r="B594" s="2" t="s">
        <v>333</v>
      </c>
      <c r="C594" s="4">
        <v>0</v>
      </c>
    </row>
    <row r="595" spans="1:3" x14ac:dyDescent="0.25">
      <c r="A595" s="8">
        <v>18</v>
      </c>
      <c r="B595" s="8" t="s">
        <v>334</v>
      </c>
      <c r="C595" s="7">
        <f>C596+C604+C611</f>
        <v>0</v>
      </c>
    </row>
    <row r="596" spans="1:3" x14ac:dyDescent="0.25">
      <c r="A596" s="8">
        <v>1805</v>
      </c>
      <c r="B596" s="8" t="s">
        <v>335</v>
      </c>
      <c r="C596" s="7">
        <f>SUM(C597:C603)</f>
        <v>0</v>
      </c>
    </row>
    <row r="597" spans="1:3" x14ac:dyDescent="0.25">
      <c r="A597" s="2">
        <v>180505</v>
      </c>
      <c r="B597" s="2" t="s">
        <v>336</v>
      </c>
      <c r="C597" s="4">
        <v>0</v>
      </c>
    </row>
    <row r="598" spans="1:3" x14ac:dyDescent="0.25">
      <c r="A598" s="2">
        <v>180510</v>
      </c>
      <c r="B598" s="2" t="s">
        <v>337</v>
      </c>
      <c r="C598" s="4">
        <v>0</v>
      </c>
    </row>
    <row r="599" spans="1:3" x14ac:dyDescent="0.25">
      <c r="A599" s="2">
        <v>180515</v>
      </c>
      <c r="B599" s="2" t="s">
        <v>338</v>
      </c>
      <c r="C599" s="4">
        <v>0</v>
      </c>
    </row>
    <row r="600" spans="1:3" x14ac:dyDescent="0.25">
      <c r="A600" s="2">
        <v>180520</v>
      </c>
      <c r="B600" s="2" t="s">
        <v>339</v>
      </c>
      <c r="C600" s="4">
        <v>0</v>
      </c>
    </row>
    <row r="601" spans="1:3" x14ac:dyDescent="0.25">
      <c r="A601" s="2">
        <v>180525</v>
      </c>
      <c r="B601" s="2" t="s">
        <v>340</v>
      </c>
      <c r="C601" s="4">
        <v>0</v>
      </c>
    </row>
    <row r="602" spans="1:3" x14ac:dyDescent="0.25">
      <c r="A602" s="2">
        <v>180530</v>
      </c>
      <c r="B602" s="2" t="s">
        <v>341</v>
      </c>
      <c r="C602" s="4">
        <v>0</v>
      </c>
    </row>
    <row r="603" spans="1:3" x14ac:dyDescent="0.25">
      <c r="A603" s="2">
        <v>180546</v>
      </c>
      <c r="B603" s="2" t="s">
        <v>342</v>
      </c>
      <c r="C603" s="4">
        <v>0</v>
      </c>
    </row>
    <row r="604" spans="1:3" x14ac:dyDescent="0.25">
      <c r="A604" s="8">
        <v>1895</v>
      </c>
      <c r="B604" s="8" t="s">
        <v>343</v>
      </c>
      <c r="C604" s="7">
        <f>SUM(C605:C610)</f>
        <v>0</v>
      </c>
    </row>
    <row r="605" spans="1:3" x14ac:dyDescent="0.25">
      <c r="A605" s="2">
        <v>189505</v>
      </c>
      <c r="B605" s="2" t="s">
        <v>344</v>
      </c>
      <c r="C605" s="4">
        <v>0</v>
      </c>
    </row>
    <row r="606" spans="1:3" x14ac:dyDescent="0.25">
      <c r="A606" s="2">
        <v>189510</v>
      </c>
      <c r="B606" s="2" t="s">
        <v>345</v>
      </c>
      <c r="C606" s="4">
        <v>0</v>
      </c>
    </row>
    <row r="607" spans="1:3" x14ac:dyDescent="0.25">
      <c r="A607" s="2">
        <v>189515</v>
      </c>
      <c r="B607" s="2" t="s">
        <v>346</v>
      </c>
      <c r="C607" s="4">
        <v>0</v>
      </c>
    </row>
    <row r="608" spans="1:3" x14ac:dyDescent="0.25">
      <c r="A608" s="2">
        <v>189520</v>
      </c>
      <c r="B608" s="2" t="s">
        <v>347</v>
      </c>
      <c r="C608" s="4">
        <v>0</v>
      </c>
    </row>
    <row r="609" spans="1:3" x14ac:dyDescent="0.25">
      <c r="A609" s="2">
        <v>189525</v>
      </c>
      <c r="B609" s="2" t="s">
        <v>283</v>
      </c>
      <c r="C609" s="4">
        <v>0</v>
      </c>
    </row>
    <row r="610" spans="1:3" x14ac:dyDescent="0.25">
      <c r="A610" s="2">
        <v>189526</v>
      </c>
      <c r="B610" s="2" t="s">
        <v>348</v>
      </c>
      <c r="C610" s="4">
        <v>0</v>
      </c>
    </row>
    <row r="611" spans="1:3" x14ac:dyDescent="0.25">
      <c r="A611" s="8">
        <v>1899</v>
      </c>
      <c r="B611" s="8" t="s">
        <v>59</v>
      </c>
      <c r="C611" s="7">
        <f>SUM(C612:C613)</f>
        <v>0</v>
      </c>
    </row>
    <row r="612" spans="1:3" x14ac:dyDescent="0.25">
      <c r="A612" s="2">
        <v>189905</v>
      </c>
      <c r="B612" s="2" t="s">
        <v>335</v>
      </c>
      <c r="C612" s="4">
        <v>0</v>
      </c>
    </row>
    <row r="613" spans="1:3" x14ac:dyDescent="0.25">
      <c r="A613" s="2">
        <v>189995</v>
      </c>
      <c r="B613" s="2" t="s">
        <v>343</v>
      </c>
      <c r="C613" s="4">
        <v>0</v>
      </c>
    </row>
    <row r="614" spans="1:3" x14ac:dyDescent="0.25">
      <c r="A614" s="8">
        <v>19</v>
      </c>
      <c r="B614" s="8" t="s">
        <v>349</v>
      </c>
      <c r="C614" s="7">
        <f>C615+C619+C633</f>
        <v>0</v>
      </c>
    </row>
    <row r="615" spans="1:3" x14ac:dyDescent="0.25">
      <c r="A615" s="8">
        <v>1905</v>
      </c>
      <c r="B615" s="8" t="s">
        <v>350</v>
      </c>
      <c r="C615" s="7">
        <f>SUM(C616:C618)</f>
        <v>0</v>
      </c>
    </row>
    <row r="616" spans="1:3" x14ac:dyDescent="0.25">
      <c r="A616" s="2">
        <v>190505</v>
      </c>
      <c r="B616" s="2" t="s">
        <v>19</v>
      </c>
      <c r="C616" s="4">
        <v>0</v>
      </c>
    </row>
    <row r="617" spans="1:3" x14ac:dyDescent="0.25">
      <c r="A617" s="2">
        <v>190510</v>
      </c>
      <c r="B617" s="2" t="s">
        <v>25</v>
      </c>
      <c r="C617" s="4">
        <v>0</v>
      </c>
    </row>
    <row r="618" spans="1:3" x14ac:dyDescent="0.25">
      <c r="A618" s="2">
        <v>190511</v>
      </c>
      <c r="B618" s="2" t="s">
        <v>351</v>
      </c>
      <c r="C618" s="4">
        <v>0</v>
      </c>
    </row>
    <row r="619" spans="1:3" x14ac:dyDescent="0.25">
      <c r="A619" s="8">
        <v>1910</v>
      </c>
      <c r="B619" s="8" t="s">
        <v>352</v>
      </c>
      <c r="C619" s="7">
        <f>SUM(C620:C632)</f>
        <v>0</v>
      </c>
    </row>
    <row r="620" spans="1:3" x14ac:dyDescent="0.25">
      <c r="A620" s="2">
        <v>191004</v>
      </c>
      <c r="B620" s="2" t="s">
        <v>229</v>
      </c>
      <c r="C620" s="4">
        <v>0</v>
      </c>
    </row>
    <row r="621" spans="1:3" x14ac:dyDescent="0.25">
      <c r="A621" s="2">
        <v>191012</v>
      </c>
      <c r="B621" s="2" t="s">
        <v>239</v>
      </c>
      <c r="C621" s="4">
        <v>0</v>
      </c>
    </row>
    <row r="622" spans="1:3" x14ac:dyDescent="0.25">
      <c r="A622" s="2">
        <v>191016</v>
      </c>
      <c r="B622" s="2" t="s">
        <v>234</v>
      </c>
      <c r="C622" s="4">
        <v>0</v>
      </c>
    </row>
    <row r="623" spans="1:3" x14ac:dyDescent="0.25">
      <c r="A623" s="2">
        <v>191020</v>
      </c>
      <c r="B623" s="2" t="s">
        <v>245</v>
      </c>
      <c r="C623" s="4">
        <v>0</v>
      </c>
    </row>
    <row r="624" spans="1:3" x14ac:dyDescent="0.25">
      <c r="A624" s="2">
        <v>191024</v>
      </c>
      <c r="B624" s="2" t="s">
        <v>240</v>
      </c>
      <c r="C624" s="4">
        <v>0</v>
      </c>
    </row>
    <row r="625" spans="1:6" x14ac:dyDescent="0.25">
      <c r="A625" s="2">
        <v>191028</v>
      </c>
      <c r="B625" s="2" t="s">
        <v>241</v>
      </c>
      <c r="C625" s="4">
        <v>0</v>
      </c>
    </row>
    <row r="626" spans="1:6" x14ac:dyDescent="0.25">
      <c r="A626" s="2">
        <v>191032</v>
      </c>
      <c r="B626" s="2" t="s">
        <v>242</v>
      </c>
      <c r="C626" s="4">
        <v>0</v>
      </c>
    </row>
    <row r="627" spans="1:6" x14ac:dyDescent="0.25">
      <c r="A627" s="2">
        <v>191036</v>
      </c>
      <c r="B627" s="2" t="s">
        <v>243</v>
      </c>
      <c r="C627" s="4">
        <v>0</v>
      </c>
    </row>
    <row r="628" spans="1:6" x14ac:dyDescent="0.25">
      <c r="A628" s="2">
        <v>191040</v>
      </c>
      <c r="B628" s="2" t="s">
        <v>244</v>
      </c>
      <c r="C628" s="4">
        <v>0</v>
      </c>
    </row>
    <row r="629" spans="1:6" x14ac:dyDescent="0.25">
      <c r="A629" s="2">
        <v>191056</v>
      </c>
      <c r="B629" s="2" t="s">
        <v>235</v>
      </c>
      <c r="C629" s="4">
        <v>0</v>
      </c>
    </row>
    <row r="630" spans="1:6" x14ac:dyDescent="0.25">
      <c r="A630" s="2">
        <v>191068</v>
      </c>
      <c r="B630" s="2" t="s">
        <v>236</v>
      </c>
      <c r="C630" s="4">
        <v>0</v>
      </c>
    </row>
    <row r="631" spans="1:6" x14ac:dyDescent="0.25">
      <c r="A631" s="2">
        <v>191076</v>
      </c>
      <c r="B631" s="2" t="s">
        <v>237</v>
      </c>
      <c r="C631" s="4">
        <v>0</v>
      </c>
    </row>
    <row r="632" spans="1:6" x14ac:dyDescent="0.25">
      <c r="A632" s="2">
        <v>191095</v>
      </c>
      <c r="B632" s="2" t="s">
        <v>145</v>
      </c>
      <c r="C632" s="4">
        <v>0</v>
      </c>
    </row>
    <row r="633" spans="1:6" x14ac:dyDescent="0.25">
      <c r="A633" s="8">
        <v>1995</v>
      </c>
      <c r="B633" s="8" t="s">
        <v>353</v>
      </c>
      <c r="C633" s="7">
        <f>SUM(C634:C635)</f>
        <v>0</v>
      </c>
    </row>
    <row r="634" spans="1:6" x14ac:dyDescent="0.25">
      <c r="A634" s="2">
        <v>199505</v>
      </c>
      <c r="B634" s="2" t="s">
        <v>335</v>
      </c>
      <c r="C634" s="4">
        <v>0</v>
      </c>
    </row>
    <row r="635" spans="1:6" ht="15.75" thickBot="1" x14ac:dyDescent="0.3">
      <c r="A635" s="2">
        <v>199595</v>
      </c>
      <c r="B635" s="2" t="s">
        <v>343</v>
      </c>
      <c r="C635" s="4">
        <v>0</v>
      </c>
      <c r="D635" s="40" t="s">
        <v>1040</v>
      </c>
    </row>
    <row r="636" spans="1:6" ht="15.75" thickBot="1" x14ac:dyDescent="0.3">
      <c r="A636" s="56">
        <v>2</v>
      </c>
      <c r="B636" s="56" t="s">
        <v>354</v>
      </c>
      <c r="C636" s="57">
        <f>C637+C681+C697+C789+C815+C840+C887+C899+C934</f>
        <v>125820671</v>
      </c>
      <c r="D636" s="43">
        <f>+C636+C949</f>
        <v>387074855</v>
      </c>
      <c r="E636" s="42"/>
      <c r="F636" s="27"/>
    </row>
    <row r="637" spans="1:6" x14ac:dyDescent="0.25">
      <c r="A637" s="46">
        <v>21</v>
      </c>
      <c r="B637" s="46" t="s">
        <v>355</v>
      </c>
      <c r="C637" s="45">
        <f>C638+C645+C651+C657+C663+C665+C671</f>
        <v>0</v>
      </c>
    </row>
    <row r="638" spans="1:6" x14ac:dyDescent="0.25">
      <c r="A638" s="8">
        <v>2105</v>
      </c>
      <c r="B638" s="8" t="s">
        <v>356</v>
      </c>
      <c r="C638" s="7">
        <f>SUM(C639:C644)</f>
        <v>0</v>
      </c>
    </row>
    <row r="639" spans="1:6" x14ac:dyDescent="0.25">
      <c r="A639" s="2">
        <v>210505</v>
      </c>
      <c r="B639" s="2" t="s">
        <v>357</v>
      </c>
      <c r="C639" s="4">
        <v>0</v>
      </c>
      <c r="E639" s="17"/>
    </row>
    <row r="640" spans="1:6" x14ac:dyDescent="0.25">
      <c r="A640" s="2">
        <v>210510</v>
      </c>
      <c r="B640" s="2" t="s">
        <v>166</v>
      </c>
      <c r="C640" s="4">
        <v>0</v>
      </c>
    </row>
    <row r="641" spans="1:3" x14ac:dyDescent="0.25">
      <c r="A641" s="2">
        <v>210515</v>
      </c>
      <c r="B641" s="2" t="s">
        <v>358</v>
      </c>
      <c r="C641" s="4">
        <v>0</v>
      </c>
    </row>
    <row r="642" spans="1:3" x14ac:dyDescent="0.25">
      <c r="A642" s="2">
        <v>210520</v>
      </c>
      <c r="B642" s="2" t="s">
        <v>359</v>
      </c>
      <c r="C642" s="4">
        <v>0</v>
      </c>
    </row>
    <row r="643" spans="1:3" x14ac:dyDescent="0.25">
      <c r="A643" s="2">
        <v>210525</v>
      </c>
      <c r="B643" s="2" t="s">
        <v>168</v>
      </c>
      <c r="C643" s="4">
        <v>0</v>
      </c>
    </row>
    <row r="644" spans="1:3" x14ac:dyDescent="0.25">
      <c r="A644" s="2">
        <v>210526</v>
      </c>
      <c r="B644" s="2" t="s">
        <v>360</v>
      </c>
      <c r="C644" s="4">
        <v>0</v>
      </c>
    </row>
    <row r="645" spans="1:3" x14ac:dyDescent="0.25">
      <c r="A645" s="8">
        <v>2110</v>
      </c>
      <c r="B645" s="8" t="s">
        <v>361</v>
      </c>
      <c r="C645" s="7">
        <f>SUM(C646:C650)</f>
        <v>0</v>
      </c>
    </row>
    <row r="646" spans="1:3" x14ac:dyDescent="0.25">
      <c r="A646" s="2">
        <v>211005</v>
      </c>
      <c r="B646" s="2" t="s">
        <v>357</v>
      </c>
      <c r="C646" s="4">
        <v>0</v>
      </c>
    </row>
    <row r="647" spans="1:3" x14ac:dyDescent="0.25">
      <c r="A647" s="2">
        <v>211010</v>
      </c>
      <c r="B647" s="2" t="s">
        <v>166</v>
      </c>
      <c r="C647" s="4">
        <v>0</v>
      </c>
    </row>
    <row r="648" spans="1:3" x14ac:dyDescent="0.25">
      <c r="A648" s="2">
        <v>211015</v>
      </c>
      <c r="B648" s="2" t="s">
        <v>358</v>
      </c>
      <c r="C648" s="4">
        <v>0</v>
      </c>
    </row>
    <row r="649" spans="1:3" x14ac:dyDescent="0.25">
      <c r="A649" s="2">
        <v>211020</v>
      </c>
      <c r="B649" s="2" t="s">
        <v>56</v>
      </c>
      <c r="C649" s="4">
        <v>0</v>
      </c>
    </row>
    <row r="650" spans="1:3" x14ac:dyDescent="0.25">
      <c r="A650" s="2">
        <v>211021</v>
      </c>
      <c r="B650" s="2" t="s">
        <v>362</v>
      </c>
      <c r="C650" s="4">
        <v>0</v>
      </c>
    </row>
    <row r="651" spans="1:3" x14ac:dyDescent="0.25">
      <c r="A651" s="8">
        <v>2115</v>
      </c>
      <c r="B651" s="8" t="s">
        <v>363</v>
      </c>
      <c r="C651" s="7">
        <f>SUM(C652:C656)</f>
        <v>0</v>
      </c>
    </row>
    <row r="652" spans="1:3" x14ac:dyDescent="0.25">
      <c r="A652" s="2">
        <v>211505</v>
      </c>
      <c r="B652" s="2" t="s">
        <v>166</v>
      </c>
      <c r="C652" s="4">
        <v>0</v>
      </c>
    </row>
    <row r="653" spans="1:3" x14ac:dyDescent="0.25">
      <c r="A653" s="2">
        <v>211510</v>
      </c>
      <c r="B653" s="2" t="s">
        <v>358</v>
      </c>
      <c r="C653" s="4">
        <v>0</v>
      </c>
    </row>
    <row r="654" spans="1:3" x14ac:dyDescent="0.25">
      <c r="A654" s="2">
        <v>211515</v>
      </c>
      <c r="B654" s="2" t="s">
        <v>56</v>
      </c>
      <c r="C654" s="4">
        <v>0</v>
      </c>
    </row>
    <row r="655" spans="1:3" x14ac:dyDescent="0.25">
      <c r="A655" s="2">
        <v>211520</v>
      </c>
      <c r="B655" s="2" t="s">
        <v>364</v>
      </c>
      <c r="C655" s="4">
        <v>0</v>
      </c>
    </row>
    <row r="656" spans="1:3" x14ac:dyDescent="0.25">
      <c r="A656" s="2">
        <v>211521</v>
      </c>
      <c r="B656" s="2" t="s">
        <v>365</v>
      </c>
      <c r="C656" s="4">
        <v>0</v>
      </c>
    </row>
    <row r="657" spans="1:3" x14ac:dyDescent="0.25">
      <c r="A657" s="8">
        <v>2120</v>
      </c>
      <c r="B657" s="8" t="s">
        <v>14</v>
      </c>
      <c r="C657" s="7">
        <f>SUM(C658:C662)</f>
        <v>0</v>
      </c>
    </row>
    <row r="658" spans="1:3" x14ac:dyDescent="0.25">
      <c r="A658" s="2">
        <v>212005</v>
      </c>
      <c r="B658" s="2" t="s">
        <v>166</v>
      </c>
      <c r="C658" s="4">
        <v>0</v>
      </c>
    </row>
    <row r="659" spans="1:3" x14ac:dyDescent="0.25">
      <c r="A659" s="2">
        <v>212010</v>
      </c>
      <c r="B659" s="2" t="s">
        <v>358</v>
      </c>
      <c r="C659" s="4">
        <v>0</v>
      </c>
    </row>
    <row r="660" spans="1:3" x14ac:dyDescent="0.25">
      <c r="A660" s="2">
        <v>212015</v>
      </c>
      <c r="B660" s="2" t="s">
        <v>56</v>
      </c>
      <c r="C660" s="4">
        <v>0</v>
      </c>
    </row>
    <row r="661" spans="1:3" x14ac:dyDescent="0.25">
      <c r="A661" s="2">
        <v>212020</v>
      </c>
      <c r="B661" s="2" t="s">
        <v>364</v>
      </c>
      <c r="C661" s="4">
        <v>0</v>
      </c>
    </row>
    <row r="662" spans="1:3" x14ac:dyDescent="0.25">
      <c r="A662" s="2">
        <v>212021</v>
      </c>
      <c r="B662" s="2" t="s">
        <v>366</v>
      </c>
      <c r="C662" s="4">
        <v>0</v>
      </c>
    </row>
    <row r="663" spans="1:3" x14ac:dyDescent="0.25">
      <c r="A663" s="8">
        <v>2140</v>
      </c>
      <c r="B663" s="8" t="s">
        <v>367</v>
      </c>
      <c r="C663" s="7">
        <f>C664</f>
        <v>0</v>
      </c>
    </row>
    <row r="664" spans="1:3" x14ac:dyDescent="0.25">
      <c r="A664" s="2">
        <v>214001</v>
      </c>
      <c r="B664" s="2" t="s">
        <v>368</v>
      </c>
      <c r="C664" s="4">
        <v>0</v>
      </c>
    </row>
    <row r="665" spans="1:3" x14ac:dyDescent="0.25">
      <c r="A665" s="8">
        <v>2145</v>
      </c>
      <c r="B665" s="8" t="s">
        <v>369</v>
      </c>
      <c r="C665" s="7">
        <f>SUM(C666:C670)</f>
        <v>0</v>
      </c>
    </row>
    <row r="666" spans="1:3" x14ac:dyDescent="0.25">
      <c r="A666" s="2">
        <v>214505</v>
      </c>
      <c r="B666" s="2" t="s">
        <v>370</v>
      </c>
      <c r="C666" s="4">
        <v>0</v>
      </c>
    </row>
    <row r="667" spans="1:3" x14ac:dyDescent="0.25">
      <c r="A667" s="2">
        <v>214510</v>
      </c>
      <c r="B667" s="2" t="s">
        <v>371</v>
      </c>
      <c r="C667" s="4">
        <v>0</v>
      </c>
    </row>
    <row r="668" spans="1:3" x14ac:dyDescent="0.25">
      <c r="A668" s="2">
        <v>214515</v>
      </c>
      <c r="B668" s="2" t="s">
        <v>372</v>
      </c>
      <c r="C668" s="4">
        <v>0</v>
      </c>
    </row>
    <row r="669" spans="1:3" x14ac:dyDescent="0.25">
      <c r="A669" s="2">
        <v>214520</v>
      </c>
      <c r="B669" s="2" t="s">
        <v>373</v>
      </c>
      <c r="C669" s="4">
        <v>0</v>
      </c>
    </row>
    <row r="670" spans="1:3" x14ac:dyDescent="0.25">
      <c r="A670" s="2">
        <v>214521</v>
      </c>
      <c r="B670" s="2" t="s">
        <v>374</v>
      </c>
      <c r="C670" s="4">
        <v>0</v>
      </c>
    </row>
    <row r="671" spans="1:3" x14ac:dyDescent="0.25">
      <c r="A671" s="8">
        <v>2195</v>
      </c>
      <c r="B671" s="8" t="s">
        <v>375</v>
      </c>
      <c r="C671" s="7">
        <f>C672+C673+C674+C675+C678+C679+C680</f>
        <v>0</v>
      </c>
    </row>
    <row r="672" spans="1:3" x14ac:dyDescent="0.25">
      <c r="A672" s="2">
        <v>219505</v>
      </c>
      <c r="B672" s="2" t="s">
        <v>107</v>
      </c>
      <c r="C672" s="4">
        <v>0</v>
      </c>
    </row>
    <row r="673" spans="1:3" x14ac:dyDescent="0.25">
      <c r="A673" s="2">
        <v>219510</v>
      </c>
      <c r="B673" s="2" t="s">
        <v>109</v>
      </c>
      <c r="C673" s="4">
        <v>0</v>
      </c>
    </row>
    <row r="674" spans="1:3" x14ac:dyDescent="0.25">
      <c r="A674" s="2">
        <v>219515</v>
      </c>
      <c r="B674" s="2" t="s">
        <v>376</v>
      </c>
      <c r="C674" s="4">
        <v>0</v>
      </c>
    </row>
    <row r="675" spans="1:3" x14ac:dyDescent="0.25">
      <c r="A675" s="2">
        <v>219520</v>
      </c>
      <c r="B675" s="2" t="s">
        <v>377</v>
      </c>
      <c r="C675" s="4">
        <f>C676+C677</f>
        <v>0</v>
      </c>
    </row>
    <row r="676" spans="1:3" x14ac:dyDescent="0.25">
      <c r="A676" s="2"/>
      <c r="B676" s="2" t="s">
        <v>979</v>
      </c>
      <c r="C676" s="4">
        <v>0</v>
      </c>
    </row>
    <row r="677" spans="1:3" x14ac:dyDescent="0.25">
      <c r="A677" s="2"/>
      <c r="B677" s="2" t="s">
        <v>980</v>
      </c>
      <c r="C677" s="4">
        <v>0</v>
      </c>
    </row>
    <row r="678" spans="1:3" x14ac:dyDescent="0.25">
      <c r="A678" s="2">
        <v>219525</v>
      </c>
      <c r="B678" s="2" t="s">
        <v>378</v>
      </c>
      <c r="C678" s="4">
        <v>0</v>
      </c>
    </row>
    <row r="679" spans="1:3" x14ac:dyDescent="0.25">
      <c r="A679" s="2">
        <v>219530</v>
      </c>
      <c r="B679" s="2" t="s">
        <v>379</v>
      </c>
      <c r="C679" s="4">
        <v>0</v>
      </c>
    </row>
    <row r="680" spans="1:3" x14ac:dyDescent="0.25">
      <c r="A680" s="2">
        <v>219531</v>
      </c>
      <c r="B680" s="2" t="s">
        <v>380</v>
      </c>
      <c r="C680" s="4">
        <v>0</v>
      </c>
    </row>
    <row r="681" spans="1:3" x14ac:dyDescent="0.25">
      <c r="A681" s="46">
        <v>22</v>
      </c>
      <c r="B681" s="46" t="s">
        <v>381</v>
      </c>
      <c r="C681" s="45">
        <f>C682+C695</f>
        <v>20053012</v>
      </c>
    </row>
    <row r="682" spans="1:3" x14ac:dyDescent="0.25">
      <c r="A682" s="8">
        <v>2205</v>
      </c>
      <c r="B682" s="8" t="s">
        <v>382</v>
      </c>
      <c r="C682" s="7">
        <f>+SUM(C683:C694)</f>
        <v>20053012</v>
      </c>
    </row>
    <row r="683" spans="1:3" x14ac:dyDescent="0.25">
      <c r="A683" s="2">
        <v>220501</v>
      </c>
      <c r="B683" s="2" t="s">
        <v>1108</v>
      </c>
      <c r="C683" s="4">
        <v>1493318</v>
      </c>
    </row>
    <row r="684" spans="1:3" x14ac:dyDescent="0.25">
      <c r="A684" s="2"/>
      <c r="B684" s="2" t="s">
        <v>1109</v>
      </c>
      <c r="C684" s="4">
        <v>153014</v>
      </c>
    </row>
    <row r="685" spans="1:3" x14ac:dyDescent="0.25">
      <c r="A685" s="2"/>
      <c r="B685" s="2" t="s">
        <v>1110</v>
      </c>
      <c r="C685" s="4">
        <v>323300</v>
      </c>
    </row>
    <row r="686" spans="1:3" x14ac:dyDescent="0.25">
      <c r="A686" s="2"/>
      <c r="B686" s="2" t="s">
        <v>1111</v>
      </c>
      <c r="C686" s="4">
        <v>894007</v>
      </c>
    </row>
    <row r="687" spans="1:3" x14ac:dyDescent="0.25">
      <c r="A687" s="2"/>
      <c r="B687" s="2" t="s">
        <v>1112</v>
      </c>
      <c r="C687" s="4">
        <v>582356</v>
      </c>
    </row>
    <row r="688" spans="1:3" x14ac:dyDescent="0.25">
      <c r="A688" s="2"/>
      <c r="B688" s="2" t="s">
        <v>1113</v>
      </c>
      <c r="C688" s="4">
        <v>0</v>
      </c>
    </row>
    <row r="689" spans="1:5" x14ac:dyDescent="0.25">
      <c r="A689" s="2"/>
      <c r="B689" s="2" t="s">
        <v>1114</v>
      </c>
      <c r="C689" s="4">
        <v>3062169</v>
      </c>
    </row>
    <row r="690" spans="1:5" x14ac:dyDescent="0.25">
      <c r="A690" s="2"/>
      <c r="B690" s="2" t="s">
        <v>1115</v>
      </c>
      <c r="C690" s="4">
        <v>170000</v>
      </c>
    </row>
    <row r="691" spans="1:5" x14ac:dyDescent="0.25">
      <c r="A691" s="2"/>
      <c r="B691" s="2" t="s">
        <v>1116</v>
      </c>
      <c r="C691" s="4">
        <v>1000000</v>
      </c>
    </row>
    <row r="692" spans="1:5" x14ac:dyDescent="0.25">
      <c r="A692" s="2"/>
      <c r="B692" s="2" t="s">
        <v>1117</v>
      </c>
      <c r="C692" s="4">
        <v>2765988</v>
      </c>
    </row>
    <row r="693" spans="1:5" x14ac:dyDescent="0.25">
      <c r="A693" s="2"/>
      <c r="B693" s="2" t="s">
        <v>1129</v>
      </c>
      <c r="C693" s="4">
        <v>6688917</v>
      </c>
    </row>
    <row r="694" spans="1:5" x14ac:dyDescent="0.25">
      <c r="A694" s="2"/>
      <c r="B694" s="2"/>
      <c r="C694" s="4">
        <v>2919943</v>
      </c>
    </row>
    <row r="695" spans="1:5" x14ac:dyDescent="0.25">
      <c r="A695" s="8">
        <v>2210</v>
      </c>
      <c r="B695" s="8" t="s">
        <v>383</v>
      </c>
      <c r="C695" s="7">
        <f>C696</f>
        <v>0</v>
      </c>
    </row>
    <row r="696" spans="1:5" x14ac:dyDescent="0.25">
      <c r="A696" s="2">
        <v>221001</v>
      </c>
      <c r="B696" s="2" t="s">
        <v>384</v>
      </c>
      <c r="C696" s="4">
        <v>0</v>
      </c>
    </row>
    <row r="697" spans="1:5" x14ac:dyDescent="0.25">
      <c r="A697" s="46">
        <v>23</v>
      </c>
      <c r="B697" s="46" t="s">
        <v>385</v>
      </c>
      <c r="C697" s="45">
        <f>+C698+C704+C709</f>
        <v>77489329</v>
      </c>
    </row>
    <row r="698" spans="1:5" x14ac:dyDescent="0.25">
      <c r="A698" s="8">
        <v>2305</v>
      </c>
      <c r="B698" s="8" t="s">
        <v>110</v>
      </c>
      <c r="C698" s="7">
        <v>1049760</v>
      </c>
    </row>
    <row r="699" spans="1:5" x14ac:dyDescent="0.25">
      <c r="A699" s="2">
        <v>230501</v>
      </c>
      <c r="B699" s="2" t="s">
        <v>386</v>
      </c>
      <c r="C699" s="4">
        <v>0</v>
      </c>
    </row>
    <row r="700" spans="1:5" x14ac:dyDescent="0.25">
      <c r="A700" s="8">
        <v>2315</v>
      </c>
      <c r="B700" s="8" t="s">
        <v>387</v>
      </c>
      <c r="C700" s="7">
        <f>C701</f>
        <v>0</v>
      </c>
    </row>
    <row r="701" spans="1:5" x14ac:dyDescent="0.25">
      <c r="A701" s="2">
        <v>231501</v>
      </c>
      <c r="B701" s="2" t="s">
        <v>388</v>
      </c>
      <c r="C701" s="4">
        <v>0</v>
      </c>
    </row>
    <row r="702" spans="1:5" x14ac:dyDescent="0.25">
      <c r="A702" s="8">
        <v>2317</v>
      </c>
      <c r="B702" s="8" t="s">
        <v>389</v>
      </c>
      <c r="C702" s="7">
        <f>C703</f>
        <v>0</v>
      </c>
    </row>
    <row r="703" spans="1:5" x14ac:dyDescent="0.25">
      <c r="A703" s="2">
        <v>231701</v>
      </c>
      <c r="B703" s="2" t="s">
        <v>390</v>
      </c>
      <c r="C703" s="4">
        <v>0</v>
      </c>
    </row>
    <row r="704" spans="1:5" x14ac:dyDescent="0.25">
      <c r="A704" s="46">
        <v>2320</v>
      </c>
      <c r="B704" s="46" t="s">
        <v>120</v>
      </c>
      <c r="C704" s="45">
        <f>+C706</f>
        <v>0</v>
      </c>
      <c r="E704" s="17"/>
    </row>
    <row r="705" spans="1:3" x14ac:dyDescent="0.25">
      <c r="A705" s="2">
        <v>232005</v>
      </c>
      <c r="B705" s="2" t="s">
        <v>391</v>
      </c>
      <c r="C705" s="4">
        <v>0</v>
      </c>
    </row>
    <row r="706" spans="1:3" x14ac:dyDescent="0.25">
      <c r="A706" s="2">
        <v>232006</v>
      </c>
      <c r="B706" s="2" t="s">
        <v>107</v>
      </c>
      <c r="C706" s="4">
        <f>SUM(C707:C708)</f>
        <v>0</v>
      </c>
    </row>
    <row r="707" spans="1:3" x14ac:dyDescent="0.25">
      <c r="A707" s="2"/>
      <c r="B707" s="2"/>
      <c r="C707" s="4"/>
    </row>
    <row r="708" spans="1:3" x14ac:dyDescent="0.25">
      <c r="A708" s="2"/>
      <c r="B708" s="2" t="s">
        <v>1057</v>
      </c>
      <c r="C708" s="4"/>
    </row>
    <row r="709" spans="1:3" x14ac:dyDescent="0.25">
      <c r="A709" s="58">
        <v>2335</v>
      </c>
      <c r="B709" s="58" t="s">
        <v>392</v>
      </c>
      <c r="C709" s="59">
        <f>+C714+C727+C729+C742+C753+C775</f>
        <v>76439569</v>
      </c>
    </row>
    <row r="710" spans="1:3" x14ac:dyDescent="0.25">
      <c r="A710" s="2">
        <v>233505</v>
      </c>
      <c r="B710" s="2" t="s">
        <v>393</v>
      </c>
      <c r="C710" s="4">
        <v>0</v>
      </c>
    </row>
    <row r="711" spans="1:3" x14ac:dyDescent="0.25">
      <c r="A711" s="2">
        <v>233510</v>
      </c>
      <c r="B711" s="2" t="s">
        <v>394</v>
      </c>
      <c r="C711" s="4">
        <v>0</v>
      </c>
    </row>
    <row r="712" spans="1:3" x14ac:dyDescent="0.25">
      <c r="A712" s="2">
        <v>233515</v>
      </c>
      <c r="B712" s="2" t="s">
        <v>395</v>
      </c>
      <c r="C712" s="4">
        <v>0</v>
      </c>
    </row>
    <row r="713" spans="1:3" x14ac:dyDescent="0.25">
      <c r="A713" s="2">
        <v>233520</v>
      </c>
      <c r="B713" s="2" t="s">
        <v>140</v>
      </c>
      <c r="C713" s="4">
        <v>0</v>
      </c>
    </row>
    <row r="714" spans="1:3" x14ac:dyDescent="0.25">
      <c r="A714" s="2">
        <v>233525</v>
      </c>
      <c r="B714" s="62" t="s">
        <v>141</v>
      </c>
      <c r="C714" s="64">
        <f>SUM(C715:C725)</f>
        <v>9596451</v>
      </c>
    </row>
    <row r="715" spans="1:3" x14ac:dyDescent="0.25">
      <c r="A715" s="2"/>
      <c r="B715" s="2" t="s">
        <v>1118</v>
      </c>
      <c r="C715" s="4">
        <v>1125000</v>
      </c>
    </row>
    <row r="716" spans="1:3" x14ac:dyDescent="0.25">
      <c r="A716" s="2"/>
      <c r="B716" s="2" t="s">
        <v>1119</v>
      </c>
      <c r="C716" s="47">
        <v>1015000</v>
      </c>
    </row>
    <row r="717" spans="1:3" x14ac:dyDescent="0.25">
      <c r="A717" s="2"/>
      <c r="B717" s="2" t="s">
        <v>1120</v>
      </c>
      <c r="C717" s="47">
        <v>139500</v>
      </c>
    </row>
    <row r="718" spans="1:3" x14ac:dyDescent="0.25">
      <c r="A718" s="2"/>
      <c r="B718" s="2" t="s">
        <v>1121</v>
      </c>
      <c r="C718" s="47">
        <v>684000</v>
      </c>
    </row>
    <row r="719" spans="1:3" x14ac:dyDescent="0.25">
      <c r="A719" s="2"/>
      <c r="B719" s="2" t="s">
        <v>1122</v>
      </c>
      <c r="C719" s="47">
        <v>190752</v>
      </c>
    </row>
    <row r="720" spans="1:3" x14ac:dyDescent="0.25">
      <c r="A720" s="2"/>
      <c r="B720" s="2" t="s">
        <v>1123</v>
      </c>
      <c r="C720" s="47">
        <v>150000</v>
      </c>
    </row>
    <row r="721" spans="1:3" x14ac:dyDescent="0.25">
      <c r="A721" s="2"/>
      <c r="B721" s="2" t="s">
        <v>1124</v>
      </c>
      <c r="C721" s="47">
        <v>775000</v>
      </c>
    </row>
    <row r="722" spans="1:3" x14ac:dyDescent="0.25">
      <c r="A722" s="2"/>
      <c r="B722" s="2" t="s">
        <v>1125</v>
      </c>
      <c r="C722" s="47">
        <v>1500000</v>
      </c>
    </row>
    <row r="723" spans="1:3" x14ac:dyDescent="0.25">
      <c r="A723" s="2"/>
      <c r="B723" s="2" t="s">
        <v>1126</v>
      </c>
      <c r="C723" s="47">
        <v>450000</v>
      </c>
    </row>
    <row r="724" spans="1:3" x14ac:dyDescent="0.25">
      <c r="A724" s="2"/>
      <c r="B724" s="2" t="s">
        <v>1127</v>
      </c>
      <c r="C724" s="47">
        <v>76999</v>
      </c>
    </row>
    <row r="725" spans="1:3" x14ac:dyDescent="0.25">
      <c r="A725" s="2"/>
      <c r="B725" s="2" t="s">
        <v>1128</v>
      </c>
      <c r="C725" s="47">
        <v>3490200</v>
      </c>
    </row>
    <row r="726" spans="1:3" x14ac:dyDescent="0.25">
      <c r="A726" s="2">
        <v>233530</v>
      </c>
      <c r="B726" s="2" t="s">
        <v>142</v>
      </c>
      <c r="C726" s="4"/>
    </row>
    <row r="727" spans="1:3" x14ac:dyDescent="0.25">
      <c r="A727" s="2">
        <v>233535</v>
      </c>
      <c r="B727" s="62" t="s">
        <v>143</v>
      </c>
      <c r="C727" s="63">
        <f>+C728</f>
        <v>8004000</v>
      </c>
    </row>
    <row r="728" spans="1:3" x14ac:dyDescent="0.25">
      <c r="A728" s="2"/>
      <c r="B728" s="2" t="s">
        <v>1128</v>
      </c>
      <c r="C728" s="4">
        <v>8004000</v>
      </c>
    </row>
    <row r="729" spans="1:3" x14ac:dyDescent="0.25">
      <c r="A729" s="2">
        <v>233540</v>
      </c>
      <c r="B729" s="62" t="s">
        <v>396</v>
      </c>
      <c r="C729" s="63">
        <f>+C730</f>
        <v>2937600</v>
      </c>
    </row>
    <row r="730" spans="1:3" x14ac:dyDescent="0.25">
      <c r="A730" s="2"/>
      <c r="B730" s="2" t="s">
        <v>1130</v>
      </c>
      <c r="C730" s="4">
        <v>2937600</v>
      </c>
    </row>
    <row r="731" spans="1:3" x14ac:dyDescent="0.25">
      <c r="A731" s="2">
        <v>233545</v>
      </c>
      <c r="B731" s="2" t="s">
        <v>397</v>
      </c>
      <c r="C731" s="4">
        <v>0</v>
      </c>
    </row>
    <row r="732" spans="1:3" x14ac:dyDescent="0.25">
      <c r="A732" s="2">
        <v>233550</v>
      </c>
      <c r="B732" s="2" t="s">
        <v>318</v>
      </c>
      <c r="C732" s="4">
        <v>0</v>
      </c>
    </row>
    <row r="733" spans="1:3" x14ac:dyDescent="0.25">
      <c r="A733" s="2"/>
      <c r="B733" s="2" t="s">
        <v>1131</v>
      </c>
      <c r="C733" s="4">
        <v>394062</v>
      </c>
    </row>
    <row r="734" spans="1:3" x14ac:dyDescent="0.25">
      <c r="A734" s="2">
        <v>233555</v>
      </c>
      <c r="B734" s="2" t="s">
        <v>398</v>
      </c>
      <c r="C734" s="4">
        <v>0</v>
      </c>
    </row>
    <row r="735" spans="1:3" x14ac:dyDescent="0.25">
      <c r="A735" s="2">
        <v>233560</v>
      </c>
      <c r="B735" s="2" t="s">
        <v>399</v>
      </c>
      <c r="C735" s="4">
        <v>0</v>
      </c>
    </row>
    <row r="736" spans="1:3" x14ac:dyDescent="0.25">
      <c r="A736" s="2">
        <v>233565</v>
      </c>
      <c r="B736" s="2" t="s">
        <v>400</v>
      </c>
      <c r="C736" s="4">
        <v>0</v>
      </c>
    </row>
    <row r="737" spans="1:3" x14ac:dyDescent="0.25">
      <c r="A737" s="2">
        <v>233566</v>
      </c>
      <c r="B737" s="2" t="s">
        <v>401</v>
      </c>
      <c r="C737" s="4">
        <v>0</v>
      </c>
    </row>
    <row r="738" spans="1:3" x14ac:dyDescent="0.25">
      <c r="A738" s="8">
        <v>2340</v>
      </c>
      <c r="B738" s="8" t="s">
        <v>402</v>
      </c>
      <c r="C738" s="7">
        <f>C739</f>
        <v>0</v>
      </c>
    </row>
    <row r="739" spans="1:3" x14ac:dyDescent="0.25">
      <c r="A739" s="2">
        <v>234005</v>
      </c>
      <c r="B739" s="2" t="s">
        <v>403</v>
      </c>
      <c r="C739" s="4">
        <v>0</v>
      </c>
    </row>
    <row r="740" spans="1:3" x14ac:dyDescent="0.25">
      <c r="A740" s="8">
        <v>2345</v>
      </c>
      <c r="B740" s="8" t="s">
        <v>404</v>
      </c>
      <c r="C740" s="7">
        <f>C741</f>
        <v>0</v>
      </c>
    </row>
    <row r="741" spans="1:3" x14ac:dyDescent="0.25">
      <c r="A741" s="2">
        <v>234501</v>
      </c>
      <c r="B741" s="2" t="s">
        <v>405</v>
      </c>
      <c r="C741" s="4">
        <v>0</v>
      </c>
    </row>
    <row r="742" spans="1:3" x14ac:dyDescent="0.25">
      <c r="A742" s="46">
        <v>2355</v>
      </c>
      <c r="B742" s="46" t="s">
        <v>406</v>
      </c>
      <c r="C742" s="45">
        <f>C743</f>
        <v>51441180</v>
      </c>
    </row>
    <row r="743" spans="1:3" x14ac:dyDescent="0.25">
      <c r="A743" s="2">
        <v>235501</v>
      </c>
      <c r="B743" s="2" t="s">
        <v>981</v>
      </c>
      <c r="C743" s="4">
        <f>C744</f>
        <v>51441180</v>
      </c>
    </row>
    <row r="744" spans="1:3" x14ac:dyDescent="0.25">
      <c r="A744" s="2"/>
      <c r="B744" s="2" t="s">
        <v>1128</v>
      </c>
      <c r="C744" s="4">
        <v>51441180</v>
      </c>
    </row>
    <row r="745" spans="1:3" x14ac:dyDescent="0.25">
      <c r="A745" s="8">
        <v>2357</v>
      </c>
      <c r="B745" s="8" t="s">
        <v>407</v>
      </c>
      <c r="C745" s="7">
        <f>C746</f>
        <v>0</v>
      </c>
    </row>
    <row r="746" spans="1:3" x14ac:dyDescent="0.25">
      <c r="A746" s="2">
        <v>235701</v>
      </c>
      <c r="B746" s="2" t="s">
        <v>408</v>
      </c>
      <c r="C746" s="4">
        <v>0</v>
      </c>
    </row>
    <row r="747" spans="1:3" x14ac:dyDescent="0.25">
      <c r="A747" s="8">
        <v>2360</v>
      </c>
      <c r="B747" s="8" t="s">
        <v>409</v>
      </c>
      <c r="C747" s="7">
        <f>+C748+C749+C750+C751+C752</f>
        <v>0</v>
      </c>
    </row>
    <row r="748" spans="1:3" x14ac:dyDescent="0.25">
      <c r="A748" s="2">
        <v>236001</v>
      </c>
      <c r="B748" s="2" t="s">
        <v>1035</v>
      </c>
      <c r="C748" s="4"/>
    </row>
    <row r="749" spans="1:3" x14ac:dyDescent="0.25">
      <c r="A749" s="8"/>
      <c r="B749" s="2" t="s">
        <v>1039</v>
      </c>
      <c r="C749" s="4"/>
    </row>
    <row r="750" spans="1:3" x14ac:dyDescent="0.25">
      <c r="A750" s="8"/>
      <c r="B750" s="2" t="s">
        <v>1036</v>
      </c>
      <c r="C750" s="4"/>
    </row>
    <row r="751" spans="1:3" x14ac:dyDescent="0.25">
      <c r="A751" s="8"/>
      <c r="B751" s="2" t="s">
        <v>1037</v>
      </c>
      <c r="C751" s="4"/>
    </row>
    <row r="752" spans="1:3" x14ac:dyDescent="0.25">
      <c r="A752" s="8"/>
      <c r="B752" s="2" t="s">
        <v>1038</v>
      </c>
      <c r="C752" s="4"/>
    </row>
    <row r="753" spans="1:5" x14ac:dyDescent="0.25">
      <c r="A753" s="46">
        <v>2365</v>
      </c>
      <c r="B753" s="46" t="s">
        <v>410</v>
      </c>
      <c r="C753" s="45">
        <f>SUM(C754:C769)</f>
        <v>1216300</v>
      </c>
    </row>
    <row r="754" spans="1:5" x14ac:dyDescent="0.25">
      <c r="A754" s="2">
        <v>236505</v>
      </c>
      <c r="B754" s="2" t="s">
        <v>411</v>
      </c>
      <c r="C754" s="4">
        <v>0</v>
      </c>
    </row>
    <row r="755" spans="1:5" x14ac:dyDescent="0.25">
      <c r="A755" s="2">
        <v>236510</v>
      </c>
      <c r="B755" s="2" t="s">
        <v>138</v>
      </c>
      <c r="C755" s="4">
        <v>0</v>
      </c>
    </row>
    <row r="756" spans="1:5" x14ac:dyDescent="0.25">
      <c r="A756" s="2">
        <v>236515</v>
      </c>
      <c r="B756" s="2" t="s">
        <v>141</v>
      </c>
      <c r="C756" s="4">
        <v>578000</v>
      </c>
      <c r="E756" s="17"/>
    </row>
    <row r="757" spans="1:5" x14ac:dyDescent="0.25">
      <c r="A757" s="2">
        <v>236520</v>
      </c>
      <c r="B757" s="2" t="s">
        <v>140</v>
      </c>
      <c r="C757" s="4">
        <v>0</v>
      </c>
    </row>
    <row r="758" spans="1:5" x14ac:dyDescent="0.25">
      <c r="A758" s="2">
        <v>236525</v>
      </c>
      <c r="B758" s="2" t="s">
        <v>142</v>
      </c>
      <c r="C758" s="4">
        <v>5300</v>
      </c>
    </row>
    <row r="759" spans="1:5" x14ac:dyDescent="0.25">
      <c r="A759" s="2">
        <v>236530</v>
      </c>
      <c r="B759" s="2" t="s">
        <v>143</v>
      </c>
      <c r="C759" s="4">
        <v>122000</v>
      </c>
    </row>
    <row r="760" spans="1:5" x14ac:dyDescent="0.25">
      <c r="A760" s="2">
        <v>236535</v>
      </c>
      <c r="B760" s="2" t="s">
        <v>412</v>
      </c>
      <c r="C760" s="4">
        <v>0</v>
      </c>
    </row>
    <row r="761" spans="1:5" x14ac:dyDescent="0.25">
      <c r="A761" s="2">
        <v>236540</v>
      </c>
      <c r="B761" s="2" t="s">
        <v>413</v>
      </c>
      <c r="C761" s="4">
        <v>163000</v>
      </c>
    </row>
    <row r="762" spans="1:5" x14ac:dyDescent="0.25">
      <c r="A762" s="2">
        <v>236545</v>
      </c>
      <c r="B762" s="2" t="s">
        <v>1132</v>
      </c>
      <c r="C762" s="4">
        <v>80000</v>
      </c>
    </row>
    <row r="763" spans="1:5" x14ac:dyDescent="0.25">
      <c r="A763" s="2">
        <v>236550</v>
      </c>
      <c r="B763" s="2" t="s">
        <v>414</v>
      </c>
      <c r="C763" s="4">
        <v>0</v>
      </c>
    </row>
    <row r="764" spans="1:5" x14ac:dyDescent="0.25">
      <c r="A764" s="2">
        <v>236555</v>
      </c>
      <c r="B764" s="2" t="s">
        <v>415</v>
      </c>
      <c r="C764" s="4">
        <v>0</v>
      </c>
    </row>
    <row r="765" spans="1:5" x14ac:dyDescent="0.25">
      <c r="A765" s="2">
        <v>236560</v>
      </c>
      <c r="B765" s="2" t="s">
        <v>416</v>
      </c>
      <c r="C765" s="4">
        <v>0</v>
      </c>
    </row>
    <row r="766" spans="1:5" x14ac:dyDescent="0.25">
      <c r="A766" s="2">
        <v>236565</v>
      </c>
      <c r="B766" s="2" t="s">
        <v>417</v>
      </c>
      <c r="C766" s="4">
        <v>0</v>
      </c>
    </row>
    <row r="767" spans="1:5" x14ac:dyDescent="0.25">
      <c r="A767" s="2">
        <v>236570</v>
      </c>
      <c r="B767" s="2" t="s">
        <v>418</v>
      </c>
      <c r="C767" s="4"/>
    </row>
    <row r="768" spans="1:5" x14ac:dyDescent="0.25">
      <c r="A768" s="2">
        <v>236575</v>
      </c>
      <c r="B768" s="2" t="s">
        <v>419</v>
      </c>
      <c r="C768" s="4">
        <v>268000</v>
      </c>
    </row>
    <row r="769" spans="1:3" x14ac:dyDescent="0.25">
      <c r="A769" s="2">
        <v>236590</v>
      </c>
      <c r="B769" s="2" t="s">
        <v>153</v>
      </c>
      <c r="C769" s="4">
        <v>0</v>
      </c>
    </row>
    <row r="770" spans="1:3" x14ac:dyDescent="0.25">
      <c r="A770" s="8">
        <v>2367</v>
      </c>
      <c r="B770" s="8" t="s">
        <v>420</v>
      </c>
      <c r="C770" s="7">
        <f>SUM(C771:C772)</f>
        <v>0</v>
      </c>
    </row>
    <row r="771" spans="1:3" x14ac:dyDescent="0.25">
      <c r="A771" s="2">
        <v>236705</v>
      </c>
      <c r="B771" s="2" t="s">
        <v>421</v>
      </c>
      <c r="C771" s="4">
        <v>0</v>
      </c>
    </row>
    <row r="772" spans="1:3" x14ac:dyDescent="0.25">
      <c r="A772" s="2">
        <v>236710</v>
      </c>
      <c r="B772" s="2" t="s">
        <v>422</v>
      </c>
      <c r="C772" s="4">
        <v>0</v>
      </c>
    </row>
    <row r="773" spans="1:3" x14ac:dyDescent="0.25">
      <c r="A773" s="8">
        <v>2368</v>
      </c>
      <c r="B773" s="8" t="s">
        <v>423</v>
      </c>
      <c r="C773" s="7">
        <f>C774</f>
        <v>0</v>
      </c>
    </row>
    <row r="774" spans="1:3" x14ac:dyDescent="0.25">
      <c r="A774" s="2">
        <v>236805</v>
      </c>
      <c r="B774" s="2" t="s">
        <v>424</v>
      </c>
      <c r="C774" s="4">
        <v>0</v>
      </c>
    </row>
    <row r="775" spans="1:3" x14ac:dyDescent="0.25">
      <c r="A775" s="46">
        <v>2370</v>
      </c>
      <c r="B775" s="46" t="s">
        <v>425</v>
      </c>
      <c r="C775" s="45">
        <f>SUM(C776:C786)</f>
        <v>3244038</v>
      </c>
    </row>
    <row r="776" spans="1:3" x14ac:dyDescent="0.25">
      <c r="A776" s="2">
        <v>237005</v>
      </c>
      <c r="B776" s="2" t="s">
        <v>426</v>
      </c>
      <c r="C776" s="4">
        <v>1823600</v>
      </c>
    </row>
    <row r="777" spans="1:3" x14ac:dyDescent="0.25">
      <c r="A777" s="2">
        <v>237010</v>
      </c>
      <c r="B777" s="2" t="s">
        <v>427</v>
      </c>
      <c r="C777" s="4">
        <v>456400</v>
      </c>
    </row>
    <row r="778" spans="1:3" x14ac:dyDescent="0.25">
      <c r="A778" s="2">
        <v>237015</v>
      </c>
      <c r="B778" s="2" t="s">
        <v>428</v>
      </c>
      <c r="C778" s="4">
        <v>557298</v>
      </c>
    </row>
    <row r="779" spans="1:3" x14ac:dyDescent="0.25">
      <c r="A779" s="2">
        <v>237020</v>
      </c>
      <c r="B779" s="2" t="s">
        <v>429</v>
      </c>
      <c r="C779" s="4">
        <v>0</v>
      </c>
    </row>
    <row r="780" spans="1:3" x14ac:dyDescent="0.25">
      <c r="A780" s="2">
        <v>237025</v>
      </c>
      <c r="B780" s="2" t="s">
        <v>430</v>
      </c>
      <c r="C780" s="4">
        <v>406740</v>
      </c>
    </row>
    <row r="781" spans="1:3" x14ac:dyDescent="0.25">
      <c r="A781" s="2">
        <v>237030</v>
      </c>
      <c r="B781" s="2" t="s">
        <v>431</v>
      </c>
      <c r="C781" s="4">
        <v>0</v>
      </c>
    </row>
    <row r="782" spans="1:3" x14ac:dyDescent="0.25">
      <c r="A782" s="2">
        <v>237035</v>
      </c>
      <c r="B782" s="2" t="s">
        <v>432</v>
      </c>
      <c r="C782" s="4">
        <v>0</v>
      </c>
    </row>
    <row r="783" spans="1:3" x14ac:dyDescent="0.25">
      <c r="A783" s="2">
        <v>237040</v>
      </c>
      <c r="B783" s="2" t="s">
        <v>433</v>
      </c>
      <c r="C783" s="4">
        <v>0</v>
      </c>
    </row>
    <row r="784" spans="1:3" x14ac:dyDescent="0.25">
      <c r="A784" s="2">
        <v>237045</v>
      </c>
      <c r="B784" s="2" t="s">
        <v>434</v>
      </c>
      <c r="C784" s="4">
        <v>0</v>
      </c>
    </row>
    <row r="785" spans="1:3" x14ac:dyDescent="0.25">
      <c r="A785" s="2">
        <v>237050</v>
      </c>
      <c r="B785" s="2" t="s">
        <v>435</v>
      </c>
      <c r="C785" s="4">
        <v>0</v>
      </c>
    </row>
    <row r="786" spans="1:3" x14ac:dyDescent="0.25">
      <c r="A786" s="2">
        <v>237051</v>
      </c>
      <c r="B786" s="2" t="s">
        <v>436</v>
      </c>
      <c r="C786" s="4">
        <v>0</v>
      </c>
    </row>
    <row r="787" spans="1:3" x14ac:dyDescent="0.25">
      <c r="A787" s="8">
        <v>2380</v>
      </c>
      <c r="B787" s="8" t="s">
        <v>437</v>
      </c>
      <c r="C787" s="7">
        <f>C788</f>
        <v>0</v>
      </c>
    </row>
    <row r="788" spans="1:3" x14ac:dyDescent="0.25">
      <c r="A788" s="2">
        <v>238001</v>
      </c>
      <c r="B788" s="2" t="s">
        <v>438</v>
      </c>
      <c r="C788" s="4">
        <v>0</v>
      </c>
    </row>
    <row r="789" spans="1:3" x14ac:dyDescent="0.25">
      <c r="A789" s="46">
        <v>24</v>
      </c>
      <c r="B789" s="46" t="s">
        <v>439</v>
      </c>
      <c r="C789" s="45">
        <f>C790+C793+C795+C797+C800+C803+C807+C809+C811+C813</f>
        <v>0</v>
      </c>
    </row>
    <row r="790" spans="1:3" x14ac:dyDescent="0.25">
      <c r="A790" s="8">
        <v>2404</v>
      </c>
      <c r="B790" s="8" t="s">
        <v>440</v>
      </c>
      <c r="C790" s="7">
        <f>SUM(C791:C792)</f>
        <v>0</v>
      </c>
    </row>
    <row r="791" spans="1:3" x14ac:dyDescent="0.25">
      <c r="A791" s="2">
        <v>240405</v>
      </c>
      <c r="B791" s="2" t="s">
        <v>441</v>
      </c>
      <c r="C791" s="4">
        <v>0</v>
      </c>
    </row>
    <row r="792" spans="1:3" x14ac:dyDescent="0.25">
      <c r="A792" s="2">
        <v>240410</v>
      </c>
      <c r="B792" s="2" t="s">
        <v>442</v>
      </c>
      <c r="C792" s="4">
        <v>0</v>
      </c>
    </row>
    <row r="793" spans="1:3" x14ac:dyDescent="0.25">
      <c r="A793" s="8">
        <v>2408</v>
      </c>
      <c r="B793" s="8" t="s">
        <v>443</v>
      </c>
      <c r="C793" s="7">
        <f>C794</f>
        <v>0</v>
      </c>
    </row>
    <row r="794" spans="1:3" x14ac:dyDescent="0.25">
      <c r="A794" s="2">
        <v>240801</v>
      </c>
      <c r="B794" s="2" t="s">
        <v>444</v>
      </c>
      <c r="C794" s="4">
        <v>0</v>
      </c>
    </row>
    <row r="795" spans="1:3" x14ac:dyDescent="0.25">
      <c r="A795" s="8">
        <v>2412</v>
      </c>
      <c r="B795" s="8" t="s">
        <v>445</v>
      </c>
      <c r="C795" s="7">
        <f>C796</f>
        <v>0</v>
      </c>
    </row>
    <row r="796" spans="1:3" x14ac:dyDescent="0.25">
      <c r="A796" s="2">
        <v>241201</v>
      </c>
      <c r="B796" s="2" t="s">
        <v>446</v>
      </c>
      <c r="C796" s="4">
        <v>0</v>
      </c>
    </row>
    <row r="797" spans="1:3" x14ac:dyDescent="0.25">
      <c r="A797" s="8">
        <v>2416</v>
      </c>
      <c r="B797" s="8" t="s">
        <v>447</v>
      </c>
      <c r="C797" s="7">
        <f>SUM(C798:C799)</f>
        <v>0</v>
      </c>
    </row>
    <row r="798" spans="1:3" x14ac:dyDescent="0.25">
      <c r="A798" s="2">
        <v>241605</v>
      </c>
      <c r="B798" s="2" t="s">
        <v>448</v>
      </c>
      <c r="C798" s="4">
        <v>0</v>
      </c>
    </row>
    <row r="799" spans="1:3" x14ac:dyDescent="0.25">
      <c r="A799" s="2">
        <v>241606</v>
      </c>
      <c r="B799" s="2" t="s">
        <v>449</v>
      </c>
      <c r="C799" s="4">
        <v>0</v>
      </c>
    </row>
    <row r="800" spans="1:3" x14ac:dyDescent="0.25">
      <c r="A800" s="8">
        <v>2420</v>
      </c>
      <c r="B800" s="8" t="s">
        <v>450</v>
      </c>
      <c r="C800" s="7">
        <f>SUM(C801:C802)</f>
        <v>0</v>
      </c>
    </row>
    <row r="801" spans="1:3" x14ac:dyDescent="0.25">
      <c r="A801" s="2">
        <v>242005</v>
      </c>
      <c r="B801" s="2" t="s">
        <v>451</v>
      </c>
      <c r="C801" s="4">
        <v>0</v>
      </c>
    </row>
    <row r="802" spans="1:3" x14ac:dyDescent="0.25">
      <c r="A802" s="2">
        <v>242006</v>
      </c>
      <c r="B802" s="2" t="s">
        <v>452</v>
      </c>
      <c r="C802" s="4">
        <v>0</v>
      </c>
    </row>
    <row r="803" spans="1:3" x14ac:dyDescent="0.25">
      <c r="A803" s="8">
        <v>2424</v>
      </c>
      <c r="B803" s="8" t="s">
        <v>453</v>
      </c>
      <c r="C803" s="7">
        <f>SUM(C804:C806)</f>
        <v>0</v>
      </c>
    </row>
    <row r="804" spans="1:3" x14ac:dyDescent="0.25">
      <c r="A804" s="2">
        <v>242405</v>
      </c>
      <c r="B804" s="2" t="s">
        <v>454</v>
      </c>
      <c r="C804" s="4">
        <v>0</v>
      </c>
    </row>
    <row r="805" spans="1:3" x14ac:dyDescent="0.25">
      <c r="A805" s="2">
        <v>242410</v>
      </c>
      <c r="B805" s="2" t="s">
        <v>455</v>
      </c>
      <c r="C805" s="4">
        <v>0</v>
      </c>
    </row>
    <row r="806" spans="1:3" x14ac:dyDescent="0.25">
      <c r="A806" s="2">
        <v>242411</v>
      </c>
      <c r="B806" s="2" t="s">
        <v>456</v>
      </c>
      <c r="C806" s="4">
        <v>0</v>
      </c>
    </row>
    <row r="807" spans="1:3" x14ac:dyDescent="0.25">
      <c r="A807" s="8">
        <v>2436</v>
      </c>
      <c r="B807" s="8" t="s">
        <v>457</v>
      </c>
      <c r="C807" s="7">
        <f>C808</f>
        <v>0</v>
      </c>
    </row>
    <row r="808" spans="1:3" x14ac:dyDescent="0.25">
      <c r="A808" s="2">
        <v>243601</v>
      </c>
      <c r="B808" s="2" t="s">
        <v>458</v>
      </c>
      <c r="C808" s="4">
        <v>0</v>
      </c>
    </row>
    <row r="809" spans="1:3" x14ac:dyDescent="0.25">
      <c r="A809" s="8">
        <v>2456</v>
      </c>
      <c r="B809" s="8" t="s">
        <v>459</v>
      </c>
      <c r="C809" s="7">
        <f>C810</f>
        <v>0</v>
      </c>
    </row>
    <row r="810" spans="1:3" x14ac:dyDescent="0.25">
      <c r="A810" s="2">
        <v>245601</v>
      </c>
      <c r="B810" s="2" t="s">
        <v>460</v>
      </c>
      <c r="C810" s="4">
        <v>0</v>
      </c>
    </row>
    <row r="811" spans="1:3" x14ac:dyDescent="0.25">
      <c r="A811" s="8">
        <v>2480</v>
      </c>
      <c r="B811" s="8" t="s">
        <v>461</v>
      </c>
      <c r="C811" s="7">
        <f>C812</f>
        <v>0</v>
      </c>
    </row>
    <row r="812" spans="1:3" x14ac:dyDescent="0.25">
      <c r="A812" s="2">
        <v>248005</v>
      </c>
      <c r="B812" s="2" t="s">
        <v>461</v>
      </c>
      <c r="C812" s="4">
        <v>0</v>
      </c>
    </row>
    <row r="813" spans="1:3" x14ac:dyDescent="0.25">
      <c r="A813" s="8">
        <v>2495</v>
      </c>
      <c r="B813" s="8" t="s">
        <v>462</v>
      </c>
      <c r="C813" s="7">
        <f>C814</f>
        <v>0</v>
      </c>
    </row>
    <row r="814" spans="1:3" x14ac:dyDescent="0.25">
      <c r="A814" s="2">
        <v>249501</v>
      </c>
      <c r="B814" s="2" t="s">
        <v>463</v>
      </c>
      <c r="C814" s="4">
        <v>0</v>
      </c>
    </row>
    <row r="815" spans="1:3" x14ac:dyDescent="0.25">
      <c r="A815" s="46">
        <v>25</v>
      </c>
      <c r="B815" s="46" t="s">
        <v>464</v>
      </c>
      <c r="C815" s="45">
        <f>C816+C818+C821+C823+C825+C827+C834+C836+C838</f>
        <v>11640362</v>
      </c>
    </row>
    <row r="816" spans="1:3" x14ac:dyDescent="0.25">
      <c r="A816" s="8">
        <v>2505</v>
      </c>
      <c r="B816" s="8" t="s">
        <v>465</v>
      </c>
      <c r="C816" s="7">
        <f>C817</f>
        <v>11640362</v>
      </c>
    </row>
    <row r="817" spans="1:3" x14ac:dyDescent="0.25">
      <c r="A817" s="2">
        <v>250501</v>
      </c>
      <c r="B817" s="2" t="s">
        <v>465</v>
      </c>
      <c r="C817" s="4">
        <v>11640362</v>
      </c>
    </row>
    <row r="818" spans="1:3" x14ac:dyDescent="0.25">
      <c r="A818" s="8">
        <v>2510</v>
      </c>
      <c r="B818" s="8" t="s">
        <v>466</v>
      </c>
      <c r="C818" s="7">
        <f>SUM(C819:C820)</f>
        <v>0</v>
      </c>
    </row>
    <row r="819" spans="1:3" x14ac:dyDescent="0.25">
      <c r="A819" s="2">
        <v>251005</v>
      </c>
      <c r="B819" s="2" t="s">
        <v>467</v>
      </c>
      <c r="C819" s="4">
        <v>0</v>
      </c>
    </row>
    <row r="820" spans="1:3" x14ac:dyDescent="0.25">
      <c r="A820" s="2">
        <v>251010</v>
      </c>
      <c r="B820" s="2" t="s">
        <v>468</v>
      </c>
      <c r="C820" s="4">
        <v>0</v>
      </c>
    </row>
    <row r="821" spans="1:3" x14ac:dyDescent="0.25">
      <c r="A821" s="8">
        <v>2515</v>
      </c>
      <c r="B821" s="8" t="s">
        <v>469</v>
      </c>
      <c r="C821" s="7">
        <f>SUM(C822)</f>
        <v>0</v>
      </c>
    </row>
    <row r="822" spans="1:3" x14ac:dyDescent="0.25">
      <c r="A822" s="2">
        <v>251501</v>
      </c>
      <c r="B822" s="2" t="s">
        <v>470</v>
      </c>
      <c r="C822" s="4">
        <v>0</v>
      </c>
    </row>
    <row r="823" spans="1:3" x14ac:dyDescent="0.25">
      <c r="A823" s="8">
        <v>2520</v>
      </c>
      <c r="B823" s="8" t="s">
        <v>471</v>
      </c>
      <c r="C823" s="7">
        <f>SUM(C824)</f>
        <v>0</v>
      </c>
    </row>
    <row r="824" spans="1:3" x14ac:dyDescent="0.25">
      <c r="A824" s="2">
        <v>252001</v>
      </c>
      <c r="B824" s="2" t="s">
        <v>472</v>
      </c>
      <c r="C824" s="4">
        <v>0</v>
      </c>
    </row>
    <row r="825" spans="1:3" x14ac:dyDescent="0.25">
      <c r="A825" s="8">
        <v>2525</v>
      </c>
      <c r="B825" s="8" t="s">
        <v>473</v>
      </c>
      <c r="C825" s="7">
        <f>SUM(C826)</f>
        <v>0</v>
      </c>
    </row>
    <row r="826" spans="1:3" x14ac:dyDescent="0.25">
      <c r="A826" s="2">
        <v>252501</v>
      </c>
      <c r="B826" s="2" t="s">
        <v>474</v>
      </c>
      <c r="C826" s="4">
        <v>0</v>
      </c>
    </row>
    <row r="827" spans="1:3" x14ac:dyDescent="0.25">
      <c r="A827" s="8">
        <v>2530</v>
      </c>
      <c r="B827" s="8" t="s">
        <v>475</v>
      </c>
      <c r="C827" s="7">
        <f>SUM(C828:C833)</f>
        <v>0</v>
      </c>
    </row>
    <row r="828" spans="1:3" x14ac:dyDescent="0.25">
      <c r="A828" s="2">
        <v>253005</v>
      </c>
      <c r="B828" s="2" t="s">
        <v>476</v>
      </c>
      <c r="C828" s="4">
        <v>0</v>
      </c>
    </row>
    <row r="829" spans="1:3" x14ac:dyDescent="0.25">
      <c r="A829" s="2">
        <v>253010</v>
      </c>
      <c r="B829" s="2" t="s">
        <v>477</v>
      </c>
      <c r="C829" s="4">
        <v>0</v>
      </c>
    </row>
    <row r="830" spans="1:3" x14ac:dyDescent="0.25">
      <c r="A830" s="2">
        <v>253015</v>
      </c>
      <c r="B830" s="2" t="s">
        <v>318</v>
      </c>
      <c r="C830" s="4">
        <v>0</v>
      </c>
    </row>
    <row r="831" spans="1:3" x14ac:dyDescent="0.25">
      <c r="A831" s="2">
        <v>253020</v>
      </c>
      <c r="B831" s="2" t="s">
        <v>478</v>
      </c>
      <c r="C831" s="4">
        <v>0</v>
      </c>
    </row>
    <row r="832" spans="1:3" x14ac:dyDescent="0.25">
      <c r="A832" s="2">
        <v>253025</v>
      </c>
      <c r="B832" s="2" t="s">
        <v>479</v>
      </c>
      <c r="C832" s="4">
        <v>0</v>
      </c>
    </row>
    <row r="833" spans="1:3" x14ac:dyDescent="0.25">
      <c r="A833" s="2">
        <v>253026</v>
      </c>
      <c r="B833" s="2" t="s">
        <v>480</v>
      </c>
      <c r="C833" s="4">
        <v>0</v>
      </c>
    </row>
    <row r="834" spans="1:3" x14ac:dyDescent="0.25">
      <c r="A834" s="8">
        <v>2532</v>
      </c>
      <c r="B834" s="8" t="s">
        <v>481</v>
      </c>
      <c r="C834" s="7">
        <f>SUM(C835)</f>
        <v>0</v>
      </c>
    </row>
    <row r="835" spans="1:3" x14ac:dyDescent="0.25">
      <c r="A835" s="2">
        <v>253201</v>
      </c>
      <c r="B835" s="2" t="s">
        <v>482</v>
      </c>
      <c r="C835" s="4">
        <v>0</v>
      </c>
    </row>
    <row r="836" spans="1:3" x14ac:dyDescent="0.25">
      <c r="A836" s="8">
        <v>2535</v>
      </c>
      <c r="B836" s="8" t="s">
        <v>174</v>
      </c>
      <c r="C836" s="7">
        <f>SUM(C837)</f>
        <v>0</v>
      </c>
    </row>
    <row r="837" spans="1:3" x14ac:dyDescent="0.25">
      <c r="A837" s="2">
        <v>253501</v>
      </c>
      <c r="B837" s="2" t="s">
        <v>483</v>
      </c>
      <c r="C837" s="4">
        <v>0</v>
      </c>
    </row>
    <row r="838" spans="1:3" x14ac:dyDescent="0.25">
      <c r="A838" s="8">
        <v>2540</v>
      </c>
      <c r="B838" s="8" t="s">
        <v>484</v>
      </c>
      <c r="C838" s="7">
        <f>SUM(C839)</f>
        <v>0</v>
      </c>
    </row>
    <row r="839" spans="1:3" x14ac:dyDescent="0.25">
      <c r="A839" s="2">
        <v>254001</v>
      </c>
      <c r="B839" s="2" t="s">
        <v>485</v>
      </c>
      <c r="C839" s="4">
        <v>0</v>
      </c>
    </row>
    <row r="840" spans="1:3" x14ac:dyDescent="0.25">
      <c r="A840" s="46">
        <v>26</v>
      </c>
      <c r="B840" s="46" t="s">
        <v>486</v>
      </c>
      <c r="C840" s="45">
        <f>C841+C856+C865+C872+C875+C877</f>
        <v>16406212</v>
      </c>
    </row>
    <row r="841" spans="1:3" x14ac:dyDescent="0.25">
      <c r="A841" s="8">
        <v>2605</v>
      </c>
      <c r="B841" s="8" t="s">
        <v>487</v>
      </c>
      <c r="C841" s="7">
        <f>SUM(C842:C855)</f>
        <v>0</v>
      </c>
    </row>
    <row r="842" spans="1:3" x14ac:dyDescent="0.25">
      <c r="A842" s="2">
        <v>260505</v>
      </c>
      <c r="B842" s="2" t="s">
        <v>393</v>
      </c>
      <c r="C842" s="4">
        <v>0</v>
      </c>
    </row>
    <row r="843" spans="1:3" x14ac:dyDescent="0.25">
      <c r="A843" s="2">
        <v>260510</v>
      </c>
      <c r="B843" s="2" t="s">
        <v>394</v>
      </c>
      <c r="C843" s="4">
        <v>0</v>
      </c>
    </row>
    <row r="844" spans="1:3" x14ac:dyDescent="0.25">
      <c r="A844" s="2">
        <v>260515</v>
      </c>
      <c r="B844" s="2" t="s">
        <v>395</v>
      </c>
      <c r="C844" s="4">
        <v>0</v>
      </c>
    </row>
    <row r="845" spans="1:3" x14ac:dyDescent="0.25">
      <c r="A845" s="2">
        <v>260520</v>
      </c>
      <c r="B845" s="2" t="s">
        <v>140</v>
      </c>
      <c r="C845" s="4">
        <v>0</v>
      </c>
    </row>
    <row r="846" spans="1:3" x14ac:dyDescent="0.25">
      <c r="A846" s="2">
        <v>260525</v>
      </c>
      <c r="B846" s="2" t="s">
        <v>141</v>
      </c>
      <c r="C846" s="4">
        <v>0</v>
      </c>
    </row>
    <row r="847" spans="1:3" x14ac:dyDescent="0.25">
      <c r="A847" s="2">
        <v>260530</v>
      </c>
      <c r="B847" s="2" t="s">
        <v>142</v>
      </c>
      <c r="C847" s="4">
        <v>0</v>
      </c>
    </row>
    <row r="848" spans="1:3" x14ac:dyDescent="0.25">
      <c r="A848" s="2">
        <v>260535</v>
      </c>
      <c r="B848" s="2" t="s">
        <v>143</v>
      </c>
      <c r="C848" s="4">
        <v>0</v>
      </c>
    </row>
    <row r="849" spans="1:3" x14ac:dyDescent="0.25">
      <c r="A849" s="2">
        <v>260540</v>
      </c>
      <c r="B849" s="2" t="s">
        <v>396</v>
      </c>
      <c r="C849" s="4">
        <v>0</v>
      </c>
    </row>
    <row r="850" spans="1:3" x14ac:dyDescent="0.25">
      <c r="A850" s="2">
        <v>260545</v>
      </c>
      <c r="B850" s="2" t="s">
        <v>397</v>
      </c>
      <c r="C850" s="4">
        <v>0</v>
      </c>
    </row>
    <row r="851" spans="1:3" x14ac:dyDescent="0.25">
      <c r="A851" s="2">
        <v>260550</v>
      </c>
      <c r="B851" s="2" t="s">
        <v>318</v>
      </c>
      <c r="C851" s="4">
        <v>0</v>
      </c>
    </row>
    <row r="852" spans="1:3" x14ac:dyDescent="0.25">
      <c r="A852" s="2">
        <v>260555</v>
      </c>
      <c r="B852" s="2" t="s">
        <v>398</v>
      </c>
      <c r="C852" s="4">
        <v>0</v>
      </c>
    </row>
    <row r="853" spans="1:3" x14ac:dyDescent="0.25">
      <c r="A853" s="2">
        <v>260560</v>
      </c>
      <c r="B853" s="2" t="s">
        <v>399</v>
      </c>
      <c r="C853" s="4">
        <v>0</v>
      </c>
    </row>
    <row r="854" spans="1:3" x14ac:dyDescent="0.25">
      <c r="A854" s="2">
        <v>260565</v>
      </c>
      <c r="B854" s="2" t="s">
        <v>400</v>
      </c>
      <c r="C854" s="4">
        <v>0</v>
      </c>
    </row>
    <row r="855" spans="1:3" x14ac:dyDescent="0.25">
      <c r="A855" s="2">
        <v>260566</v>
      </c>
      <c r="B855" s="2" t="s">
        <v>488</v>
      </c>
      <c r="C855" s="4">
        <v>0</v>
      </c>
    </row>
    <row r="856" spans="1:3" x14ac:dyDescent="0.25">
      <c r="A856" s="8">
        <v>2610</v>
      </c>
      <c r="B856" s="8" t="s">
        <v>489</v>
      </c>
      <c r="C856" s="7">
        <f>C857+C858+C859+C860</f>
        <v>16406212</v>
      </c>
    </row>
    <row r="857" spans="1:3" x14ac:dyDescent="0.25">
      <c r="A857" s="2">
        <v>261005</v>
      </c>
      <c r="B857" s="2" t="s">
        <v>490</v>
      </c>
      <c r="C857" s="47">
        <v>9942079</v>
      </c>
    </row>
    <row r="858" spans="1:3" x14ac:dyDescent="0.25">
      <c r="A858" s="2">
        <v>261010</v>
      </c>
      <c r="B858" s="2" t="s">
        <v>469</v>
      </c>
      <c r="C858" s="47">
        <v>1350130</v>
      </c>
    </row>
    <row r="859" spans="1:3" x14ac:dyDescent="0.25">
      <c r="A859" s="2">
        <v>261015</v>
      </c>
      <c r="B859" s="2" t="s">
        <v>479</v>
      </c>
      <c r="C859" s="47">
        <v>4679505</v>
      </c>
    </row>
    <row r="860" spans="1:3" x14ac:dyDescent="0.25">
      <c r="A860" s="2">
        <v>261020</v>
      </c>
      <c r="B860" s="2" t="s">
        <v>471</v>
      </c>
      <c r="C860" s="47">
        <v>434498</v>
      </c>
    </row>
    <row r="861" spans="1:3" x14ac:dyDescent="0.25">
      <c r="A861" s="2">
        <v>261030</v>
      </c>
      <c r="B861" s="2" t="s">
        <v>491</v>
      </c>
      <c r="C861" s="4">
        <v>0</v>
      </c>
    </row>
    <row r="862" spans="1:3" x14ac:dyDescent="0.25">
      <c r="A862" s="2">
        <v>261035</v>
      </c>
      <c r="B862" s="2" t="s">
        <v>492</v>
      </c>
      <c r="C862" s="4">
        <v>0</v>
      </c>
    </row>
    <row r="863" spans="1:3" x14ac:dyDescent="0.25">
      <c r="A863" s="2">
        <v>261040</v>
      </c>
      <c r="B863" s="2" t="s">
        <v>720</v>
      </c>
      <c r="C863" s="4">
        <v>0</v>
      </c>
    </row>
    <row r="864" spans="1:3" x14ac:dyDescent="0.25">
      <c r="A864" s="2">
        <v>261041</v>
      </c>
      <c r="B864" s="2" t="s">
        <v>493</v>
      </c>
      <c r="C864" s="4">
        <v>0</v>
      </c>
    </row>
    <row r="865" spans="1:3" x14ac:dyDescent="0.25">
      <c r="A865" s="8">
        <v>2615</v>
      </c>
      <c r="B865" s="8" t="s">
        <v>494</v>
      </c>
      <c r="C865" s="7">
        <f>SUM(C866:C871)</f>
        <v>0</v>
      </c>
    </row>
    <row r="866" spans="1:3" x14ac:dyDescent="0.25">
      <c r="A866" s="2">
        <v>261505</v>
      </c>
      <c r="B866" s="2" t="s">
        <v>440</v>
      </c>
      <c r="C866" s="4">
        <v>0</v>
      </c>
    </row>
    <row r="867" spans="1:3" x14ac:dyDescent="0.25">
      <c r="A867" s="2">
        <v>261510</v>
      </c>
      <c r="B867" s="2" t="s">
        <v>445</v>
      </c>
      <c r="C867" s="4">
        <v>0</v>
      </c>
    </row>
    <row r="868" spans="1:3" x14ac:dyDescent="0.25">
      <c r="A868" s="2">
        <v>261515</v>
      </c>
      <c r="B868" s="2" t="s">
        <v>447</v>
      </c>
      <c r="C868" s="4">
        <v>0</v>
      </c>
    </row>
    <row r="869" spans="1:3" x14ac:dyDescent="0.25">
      <c r="A869" s="2">
        <v>261520</v>
      </c>
      <c r="B869" s="2" t="s">
        <v>457</v>
      </c>
      <c r="C869" s="4">
        <v>0</v>
      </c>
    </row>
    <row r="870" spans="1:3" x14ac:dyDescent="0.25">
      <c r="A870" s="2">
        <v>261525</v>
      </c>
      <c r="B870" s="2" t="s">
        <v>450</v>
      </c>
      <c r="C870" s="4">
        <v>0</v>
      </c>
    </row>
    <row r="871" spans="1:3" x14ac:dyDescent="0.25">
      <c r="A871" s="2">
        <v>261530</v>
      </c>
      <c r="B871" s="2" t="s">
        <v>461</v>
      </c>
      <c r="C871" s="4">
        <v>0</v>
      </c>
    </row>
    <row r="872" spans="1:3" x14ac:dyDescent="0.25">
      <c r="A872" s="8">
        <v>2620</v>
      </c>
      <c r="B872" s="8" t="s">
        <v>495</v>
      </c>
      <c r="C872" s="7">
        <f>SUM(C873:C874)</f>
        <v>0</v>
      </c>
    </row>
    <row r="873" spans="1:3" x14ac:dyDescent="0.25">
      <c r="A873" s="2">
        <v>262005</v>
      </c>
      <c r="B873" s="2" t="s">
        <v>496</v>
      </c>
      <c r="C873" s="4">
        <v>0</v>
      </c>
    </row>
    <row r="874" spans="1:3" x14ac:dyDescent="0.25">
      <c r="A874" s="2">
        <v>262010</v>
      </c>
      <c r="B874" s="2" t="s">
        <v>497</v>
      </c>
      <c r="C874" s="4">
        <v>0</v>
      </c>
    </row>
    <row r="875" spans="1:3" x14ac:dyDescent="0.25">
      <c r="A875" s="8">
        <v>2630</v>
      </c>
      <c r="B875" s="8" t="s">
        <v>498</v>
      </c>
      <c r="C875" s="7">
        <f>SUM(C876)</f>
        <v>0</v>
      </c>
    </row>
    <row r="876" spans="1:3" x14ac:dyDescent="0.25">
      <c r="A876" s="2">
        <v>263001</v>
      </c>
      <c r="B876" s="2" t="s">
        <v>499</v>
      </c>
      <c r="C876" s="4">
        <v>0</v>
      </c>
    </row>
    <row r="877" spans="1:3" x14ac:dyDescent="0.25">
      <c r="A877" s="8">
        <v>2635</v>
      </c>
      <c r="B877" s="8" t="s">
        <v>500</v>
      </c>
      <c r="C877" s="7">
        <f>SUM(C878:C886)</f>
        <v>0</v>
      </c>
    </row>
    <row r="878" spans="1:3" x14ac:dyDescent="0.25">
      <c r="A878" s="2">
        <v>263505</v>
      </c>
      <c r="B878" s="2" t="s">
        <v>501</v>
      </c>
      <c r="C878" s="4">
        <v>0</v>
      </c>
    </row>
    <row r="879" spans="1:3" x14ac:dyDescent="0.25">
      <c r="A879" s="2">
        <v>263510</v>
      </c>
      <c r="B879" s="2" t="s">
        <v>502</v>
      </c>
      <c r="C879" s="4">
        <v>0</v>
      </c>
    </row>
    <row r="880" spans="1:3" x14ac:dyDescent="0.25">
      <c r="A880" s="2">
        <v>263515</v>
      </c>
      <c r="B880" s="2" t="s">
        <v>503</v>
      </c>
      <c r="C880" s="4">
        <v>0</v>
      </c>
    </row>
    <row r="881" spans="1:3" x14ac:dyDescent="0.25">
      <c r="A881" s="2">
        <v>263520</v>
      </c>
      <c r="B881" s="2" t="s">
        <v>504</v>
      </c>
      <c r="C881" s="4">
        <v>0</v>
      </c>
    </row>
    <row r="882" spans="1:3" x14ac:dyDescent="0.25">
      <c r="A882" s="2">
        <v>263525</v>
      </c>
      <c r="B882" s="2" t="s">
        <v>505</v>
      </c>
      <c r="C882" s="4">
        <v>0</v>
      </c>
    </row>
    <row r="883" spans="1:3" x14ac:dyDescent="0.25">
      <c r="A883" s="2">
        <v>263530</v>
      </c>
      <c r="B883" s="2" t="s">
        <v>506</v>
      </c>
      <c r="C883" s="4">
        <v>0</v>
      </c>
    </row>
    <row r="884" spans="1:3" x14ac:dyDescent="0.25">
      <c r="A884" s="2">
        <v>263535</v>
      </c>
      <c r="B884" s="2" t="s">
        <v>507</v>
      </c>
      <c r="C884" s="4">
        <v>0</v>
      </c>
    </row>
    <row r="885" spans="1:3" x14ac:dyDescent="0.25">
      <c r="A885" s="2">
        <v>263540</v>
      </c>
      <c r="B885" s="2" t="s">
        <v>508</v>
      </c>
      <c r="C885" s="4">
        <v>0</v>
      </c>
    </row>
    <row r="886" spans="1:3" x14ac:dyDescent="0.25">
      <c r="A886" s="2">
        <v>263541</v>
      </c>
      <c r="B886" s="2" t="s">
        <v>509</v>
      </c>
      <c r="C886" s="4">
        <v>0</v>
      </c>
    </row>
    <row r="887" spans="1:3" x14ac:dyDescent="0.25">
      <c r="A887" s="46">
        <v>27</v>
      </c>
      <c r="B887" s="46" t="s">
        <v>315</v>
      </c>
      <c r="C887" s="45">
        <f>C888+C895+C897</f>
        <v>0</v>
      </c>
    </row>
    <row r="888" spans="1:3" x14ac:dyDescent="0.25">
      <c r="A888" s="8">
        <v>2705</v>
      </c>
      <c r="B888" s="8" t="s">
        <v>510</v>
      </c>
      <c r="C888" s="7">
        <f>SUM(C889:C894)</f>
        <v>0</v>
      </c>
    </row>
    <row r="889" spans="1:3" x14ac:dyDescent="0.25">
      <c r="A889" s="2">
        <v>270505</v>
      </c>
      <c r="B889" s="2" t="s">
        <v>139</v>
      </c>
      <c r="C889" s="4">
        <v>0</v>
      </c>
    </row>
    <row r="890" spans="1:3" x14ac:dyDescent="0.25">
      <c r="A890" s="2">
        <v>270510</v>
      </c>
      <c r="B890" s="2" t="s">
        <v>140</v>
      </c>
      <c r="C890" s="4">
        <v>0</v>
      </c>
    </row>
    <row r="891" spans="1:3" x14ac:dyDescent="0.25">
      <c r="A891" s="2">
        <v>270515</v>
      </c>
      <c r="B891" s="2" t="s">
        <v>143</v>
      </c>
      <c r="C891" s="4">
        <v>0</v>
      </c>
    </row>
    <row r="892" spans="1:3" x14ac:dyDescent="0.25">
      <c r="A892" s="2">
        <v>270520</v>
      </c>
      <c r="B892" s="2" t="s">
        <v>141</v>
      </c>
      <c r="C892" s="4">
        <v>0</v>
      </c>
    </row>
    <row r="893" spans="1:3" x14ac:dyDescent="0.25">
      <c r="A893" s="2">
        <v>270525</v>
      </c>
      <c r="B893" s="2" t="s">
        <v>511</v>
      </c>
      <c r="C893" s="4">
        <v>0</v>
      </c>
    </row>
    <row r="894" spans="1:3" x14ac:dyDescent="0.25">
      <c r="A894" s="2">
        <v>270526</v>
      </c>
      <c r="B894" s="2" t="s">
        <v>512</v>
      </c>
      <c r="C894" s="4">
        <v>0</v>
      </c>
    </row>
    <row r="895" spans="1:3" x14ac:dyDescent="0.25">
      <c r="A895" s="8">
        <v>2720</v>
      </c>
      <c r="B895" s="8" t="s">
        <v>513</v>
      </c>
      <c r="C895" s="7">
        <f>SUM(C896)</f>
        <v>0</v>
      </c>
    </row>
    <row r="896" spans="1:3" x14ac:dyDescent="0.25">
      <c r="A896" s="2">
        <v>272001</v>
      </c>
      <c r="B896" s="2" t="s">
        <v>514</v>
      </c>
      <c r="C896" s="4">
        <v>0</v>
      </c>
    </row>
    <row r="897" spans="1:3" x14ac:dyDescent="0.25">
      <c r="A897" s="8">
        <v>2725</v>
      </c>
      <c r="B897" s="8" t="s">
        <v>328</v>
      </c>
      <c r="C897" s="7">
        <f>SUM(C898)</f>
        <v>0</v>
      </c>
    </row>
    <row r="898" spans="1:3" x14ac:dyDescent="0.25">
      <c r="A898" s="2">
        <v>272501</v>
      </c>
      <c r="B898" s="2" t="s">
        <v>515</v>
      </c>
      <c r="C898" s="4">
        <v>0</v>
      </c>
    </row>
    <row r="899" spans="1:3" x14ac:dyDescent="0.25">
      <c r="A899" s="46">
        <v>28</v>
      </c>
      <c r="B899" s="46" t="s">
        <v>516</v>
      </c>
      <c r="C899" s="45">
        <f>C900+C903+C911+C915+C923+C928+C932</f>
        <v>231756</v>
      </c>
    </row>
    <row r="900" spans="1:3" x14ac:dyDescent="0.25">
      <c r="A900" s="8">
        <v>2805</v>
      </c>
      <c r="B900" s="8" t="s">
        <v>517</v>
      </c>
      <c r="C900" s="7">
        <f>C901+C902</f>
        <v>231756</v>
      </c>
    </row>
    <row r="901" spans="1:3" x14ac:dyDescent="0.25">
      <c r="A901" s="2">
        <v>280505</v>
      </c>
      <c r="B901" s="2" t="s">
        <v>518</v>
      </c>
      <c r="C901" s="4">
        <v>231756</v>
      </c>
    </row>
    <row r="902" spans="1:3" x14ac:dyDescent="0.25">
      <c r="A902" s="2">
        <v>280506</v>
      </c>
      <c r="B902" s="2" t="s">
        <v>519</v>
      </c>
      <c r="C902" s="4"/>
    </row>
    <row r="903" spans="1:3" x14ac:dyDescent="0.25">
      <c r="A903" s="8">
        <v>2810</v>
      </c>
      <c r="B903" s="8" t="s">
        <v>520</v>
      </c>
      <c r="C903" s="7">
        <f>SUM(C904:C910)</f>
        <v>0</v>
      </c>
    </row>
    <row r="904" spans="1:3" x14ac:dyDescent="0.25">
      <c r="A904" s="2">
        <v>281005</v>
      </c>
      <c r="B904" s="2" t="s">
        <v>521</v>
      </c>
      <c r="C904" s="4">
        <v>0</v>
      </c>
    </row>
    <row r="905" spans="1:3" x14ac:dyDescent="0.25">
      <c r="A905" s="2">
        <v>281010</v>
      </c>
      <c r="B905" s="2" t="s">
        <v>522</v>
      </c>
      <c r="C905" s="4">
        <v>0</v>
      </c>
    </row>
    <row r="906" spans="1:3" x14ac:dyDescent="0.25">
      <c r="A906" s="2">
        <v>281015</v>
      </c>
      <c r="B906" s="2" t="s">
        <v>523</v>
      </c>
      <c r="C906" s="4">
        <v>0</v>
      </c>
    </row>
    <row r="907" spans="1:3" x14ac:dyDescent="0.25">
      <c r="A907" s="2">
        <v>281020</v>
      </c>
      <c r="B907" s="2" t="s">
        <v>524</v>
      </c>
      <c r="C907" s="4">
        <v>0</v>
      </c>
    </row>
    <row r="908" spans="1:3" x14ac:dyDescent="0.25">
      <c r="A908" s="2">
        <v>281025</v>
      </c>
      <c r="B908" s="2" t="s">
        <v>525</v>
      </c>
      <c r="C908" s="4">
        <v>0</v>
      </c>
    </row>
    <row r="909" spans="1:3" x14ac:dyDescent="0.25">
      <c r="A909" s="2">
        <v>281030</v>
      </c>
      <c r="B909" s="2" t="s">
        <v>526</v>
      </c>
      <c r="C909" s="4">
        <v>0</v>
      </c>
    </row>
    <row r="910" spans="1:3" x14ac:dyDescent="0.25">
      <c r="A910" s="2">
        <v>281031</v>
      </c>
      <c r="B910" s="2" t="s">
        <v>527</v>
      </c>
      <c r="C910" s="4">
        <v>0</v>
      </c>
    </row>
    <row r="911" spans="1:3" x14ac:dyDescent="0.25">
      <c r="A911" s="8">
        <v>2815</v>
      </c>
      <c r="B911" s="8" t="s">
        <v>528</v>
      </c>
      <c r="C911" s="7">
        <f>SUM(C912:C914)</f>
        <v>0</v>
      </c>
    </row>
    <row r="912" spans="1:3" x14ac:dyDescent="0.25">
      <c r="A912" s="2">
        <v>281505</v>
      </c>
      <c r="B912" s="2" t="s">
        <v>529</v>
      </c>
      <c r="C912" s="4">
        <v>0</v>
      </c>
    </row>
    <row r="913" spans="1:3" x14ac:dyDescent="0.25">
      <c r="A913" s="2">
        <v>281510</v>
      </c>
      <c r="B913" s="2" t="s">
        <v>530</v>
      </c>
      <c r="C913" s="4">
        <v>0</v>
      </c>
    </row>
    <row r="914" spans="1:3" x14ac:dyDescent="0.25">
      <c r="A914" s="2">
        <v>281511</v>
      </c>
      <c r="B914" s="2" t="s">
        <v>531</v>
      </c>
      <c r="C914" s="4">
        <v>0</v>
      </c>
    </row>
    <row r="915" spans="1:3" x14ac:dyDescent="0.25">
      <c r="A915" s="8">
        <v>2823</v>
      </c>
      <c r="B915" s="8" t="s">
        <v>532</v>
      </c>
      <c r="C915" s="7">
        <f>SUM(C916:C922)</f>
        <v>0</v>
      </c>
    </row>
    <row r="916" spans="1:3" x14ac:dyDescent="0.25">
      <c r="A916" s="2">
        <v>282305</v>
      </c>
      <c r="B916" s="2" t="s">
        <v>533</v>
      </c>
      <c r="C916" s="4">
        <v>0</v>
      </c>
    </row>
    <row r="917" spans="1:3" x14ac:dyDescent="0.25">
      <c r="A917" s="2">
        <v>282310</v>
      </c>
      <c r="B917" s="2" t="s">
        <v>15</v>
      </c>
      <c r="C917" s="4">
        <v>0</v>
      </c>
    </row>
    <row r="918" spans="1:3" x14ac:dyDescent="0.25">
      <c r="A918" s="2">
        <v>282315</v>
      </c>
      <c r="B918" s="2" t="s">
        <v>534</v>
      </c>
      <c r="C918" s="4">
        <v>0</v>
      </c>
    </row>
    <row r="919" spans="1:3" x14ac:dyDescent="0.25">
      <c r="A919" s="2">
        <v>282320</v>
      </c>
      <c r="B919" s="2" t="s">
        <v>535</v>
      </c>
      <c r="C919" s="4">
        <v>0</v>
      </c>
    </row>
    <row r="920" spans="1:3" x14ac:dyDescent="0.25">
      <c r="A920" s="2">
        <v>282325</v>
      </c>
      <c r="B920" s="2" t="s">
        <v>536</v>
      </c>
      <c r="C920" s="4">
        <v>0</v>
      </c>
    </row>
    <row r="921" spans="1:3" x14ac:dyDescent="0.25">
      <c r="A921" s="2">
        <v>282330</v>
      </c>
      <c r="B921" s="2" t="s">
        <v>537</v>
      </c>
      <c r="C921" s="4">
        <v>0</v>
      </c>
    </row>
    <row r="922" spans="1:3" x14ac:dyDescent="0.25">
      <c r="A922" s="2">
        <v>282331</v>
      </c>
      <c r="B922" s="2" t="s">
        <v>538</v>
      </c>
      <c r="C922" s="4">
        <v>0</v>
      </c>
    </row>
    <row r="923" spans="1:3" x14ac:dyDescent="0.25">
      <c r="A923" s="8">
        <v>2825</v>
      </c>
      <c r="B923" s="8" t="s">
        <v>539</v>
      </c>
      <c r="C923" s="7">
        <f>SUM(C924:C927)</f>
        <v>0</v>
      </c>
    </row>
    <row r="924" spans="1:3" x14ac:dyDescent="0.25">
      <c r="A924" s="2">
        <v>282505</v>
      </c>
      <c r="B924" s="2" t="s">
        <v>540</v>
      </c>
      <c r="C924" s="4">
        <v>0</v>
      </c>
    </row>
    <row r="925" spans="1:3" x14ac:dyDescent="0.25">
      <c r="A925" s="2">
        <v>282510</v>
      </c>
      <c r="B925" s="2" t="s">
        <v>541</v>
      </c>
      <c r="C925" s="4">
        <v>0</v>
      </c>
    </row>
    <row r="926" spans="1:3" x14ac:dyDescent="0.25">
      <c r="A926" s="2">
        <v>282515</v>
      </c>
      <c r="B926" s="2" t="s">
        <v>542</v>
      </c>
      <c r="C926" s="4">
        <v>0</v>
      </c>
    </row>
    <row r="927" spans="1:3" x14ac:dyDescent="0.25">
      <c r="A927" s="2">
        <v>282516</v>
      </c>
      <c r="B927" s="2" t="s">
        <v>543</v>
      </c>
      <c r="C927" s="4">
        <v>0</v>
      </c>
    </row>
    <row r="928" spans="1:3" x14ac:dyDescent="0.25">
      <c r="A928" s="8">
        <v>2830</v>
      </c>
      <c r="B928" s="8" t="s">
        <v>431</v>
      </c>
      <c r="C928" s="7">
        <f>SUM(C929:C931)</f>
        <v>0</v>
      </c>
    </row>
    <row r="929" spans="1:3" x14ac:dyDescent="0.25">
      <c r="A929" s="2">
        <v>283005</v>
      </c>
      <c r="B929" s="2" t="s">
        <v>544</v>
      </c>
      <c r="C929" s="4">
        <v>0</v>
      </c>
    </row>
    <row r="930" spans="1:3" x14ac:dyDescent="0.25">
      <c r="A930" s="2">
        <v>283010</v>
      </c>
      <c r="B930" s="2" t="s">
        <v>545</v>
      </c>
      <c r="C930" s="4">
        <v>0</v>
      </c>
    </row>
    <row r="931" spans="1:3" x14ac:dyDescent="0.25">
      <c r="A931" s="2">
        <v>283011</v>
      </c>
      <c r="B931" s="2" t="s">
        <v>546</v>
      </c>
      <c r="C931" s="4">
        <v>0</v>
      </c>
    </row>
    <row r="932" spans="1:3" x14ac:dyDescent="0.25">
      <c r="A932" s="8">
        <v>2840</v>
      </c>
      <c r="B932" s="8" t="s">
        <v>52</v>
      </c>
      <c r="C932" s="7">
        <f>SUM(C933)</f>
        <v>0</v>
      </c>
    </row>
    <row r="933" spans="1:3" x14ac:dyDescent="0.25">
      <c r="A933" s="2">
        <v>284001</v>
      </c>
      <c r="B933" s="2" t="s">
        <v>547</v>
      </c>
      <c r="C933" s="4">
        <v>0</v>
      </c>
    </row>
    <row r="934" spans="1:3" x14ac:dyDescent="0.25">
      <c r="A934" s="8">
        <v>29</v>
      </c>
      <c r="B934" s="8" t="s">
        <v>548</v>
      </c>
      <c r="C934" s="7">
        <f>C935+C937+C939+C941+C945</f>
        <v>0</v>
      </c>
    </row>
    <row r="935" spans="1:3" x14ac:dyDescent="0.25">
      <c r="A935" s="8">
        <v>2905</v>
      </c>
      <c r="B935" s="8" t="s">
        <v>549</v>
      </c>
      <c r="C935" s="7">
        <f>SUM(C936)</f>
        <v>0</v>
      </c>
    </row>
    <row r="936" spans="1:3" x14ac:dyDescent="0.25">
      <c r="A936" s="2">
        <v>290501</v>
      </c>
      <c r="B936" s="2" t="s">
        <v>550</v>
      </c>
      <c r="C936" s="4">
        <v>0</v>
      </c>
    </row>
    <row r="937" spans="1:3" x14ac:dyDescent="0.25">
      <c r="A937" s="8">
        <v>2910</v>
      </c>
      <c r="B937" s="8" t="s">
        <v>551</v>
      </c>
      <c r="C937" s="7">
        <f>SUM(C938)</f>
        <v>0</v>
      </c>
    </row>
    <row r="938" spans="1:3" x14ac:dyDescent="0.25">
      <c r="A938" s="2">
        <v>291001</v>
      </c>
      <c r="B938" s="2" t="s">
        <v>552</v>
      </c>
      <c r="C938" s="4">
        <v>0</v>
      </c>
    </row>
    <row r="939" spans="1:3" x14ac:dyDescent="0.25">
      <c r="A939" s="8">
        <v>2915</v>
      </c>
      <c r="B939" s="8" t="s">
        <v>553</v>
      </c>
      <c r="C939" s="7">
        <f>SUM(C940)</f>
        <v>0</v>
      </c>
    </row>
    <row r="940" spans="1:3" x14ac:dyDescent="0.25">
      <c r="A940" s="2">
        <v>291501</v>
      </c>
      <c r="B940" s="2" t="s">
        <v>554</v>
      </c>
      <c r="C940" s="4">
        <v>0</v>
      </c>
    </row>
    <row r="941" spans="1:3" x14ac:dyDescent="0.25">
      <c r="A941" s="8">
        <v>2920</v>
      </c>
      <c r="B941" s="8" t="s">
        <v>555</v>
      </c>
      <c r="C941" s="7">
        <f>SUM(C942:C944)</f>
        <v>0</v>
      </c>
    </row>
    <row r="942" spans="1:3" x14ac:dyDescent="0.25">
      <c r="A942" s="2">
        <v>292005</v>
      </c>
      <c r="B942" s="2" t="s">
        <v>556</v>
      </c>
      <c r="C942" s="4">
        <v>0</v>
      </c>
    </row>
    <row r="943" spans="1:3" x14ac:dyDescent="0.25">
      <c r="A943" s="2">
        <v>292010</v>
      </c>
      <c r="B943" s="2" t="s">
        <v>557</v>
      </c>
      <c r="C943" s="4">
        <v>0</v>
      </c>
    </row>
    <row r="944" spans="1:3" x14ac:dyDescent="0.25">
      <c r="A944" s="2">
        <v>292015</v>
      </c>
      <c r="B944" s="2" t="s">
        <v>558</v>
      </c>
      <c r="C944" s="4">
        <v>0</v>
      </c>
    </row>
    <row r="945" spans="1:4" x14ac:dyDescent="0.25">
      <c r="A945" s="8">
        <v>2925</v>
      </c>
      <c r="B945" s="8" t="s">
        <v>559</v>
      </c>
      <c r="C945" s="7">
        <f>SUM(C946:C948)</f>
        <v>0</v>
      </c>
    </row>
    <row r="946" spans="1:4" x14ac:dyDescent="0.25">
      <c r="A946" s="2">
        <v>292505</v>
      </c>
      <c r="B946" s="2" t="s">
        <v>560</v>
      </c>
      <c r="C946" s="4">
        <v>0</v>
      </c>
    </row>
    <row r="947" spans="1:4" x14ac:dyDescent="0.25">
      <c r="A947" s="2">
        <v>292510</v>
      </c>
      <c r="B947" s="2" t="s">
        <v>561</v>
      </c>
      <c r="C947" s="4">
        <v>0</v>
      </c>
    </row>
    <row r="948" spans="1:4" x14ac:dyDescent="0.25">
      <c r="A948" s="2">
        <v>292515</v>
      </c>
      <c r="B948" s="2" t="s">
        <v>562</v>
      </c>
      <c r="C948" s="4">
        <v>0</v>
      </c>
    </row>
    <row r="949" spans="1:4" x14ac:dyDescent="0.25">
      <c r="A949" s="15">
        <v>3</v>
      </c>
      <c r="B949" s="15" t="s">
        <v>563</v>
      </c>
      <c r="C949" s="16">
        <f>C950+C966+C976+C1003+C1006+C1011+C1016+C1021</f>
        <v>261254184</v>
      </c>
      <c r="D949" s="52">
        <f>+C949</f>
        <v>261254184</v>
      </c>
    </row>
    <row r="950" spans="1:4" x14ac:dyDescent="0.25">
      <c r="A950" s="8">
        <v>31</v>
      </c>
      <c r="B950" s="8" t="s">
        <v>564</v>
      </c>
      <c r="C950" s="7">
        <f>C951+C955+C958+C960+C962+C964</f>
        <v>10055000</v>
      </c>
    </row>
    <row r="951" spans="1:4" x14ac:dyDescent="0.25">
      <c r="A951" s="8">
        <v>3105</v>
      </c>
      <c r="B951" s="8" t="s">
        <v>565</v>
      </c>
      <c r="C951" s="7">
        <f>SUM(C952:C954)</f>
        <v>0</v>
      </c>
    </row>
    <row r="952" spans="1:4" x14ac:dyDescent="0.25">
      <c r="A952" s="2">
        <v>310505</v>
      </c>
      <c r="B952" s="2" t="s">
        <v>566</v>
      </c>
      <c r="C952" s="4">
        <v>0</v>
      </c>
    </row>
    <row r="953" spans="1:4" x14ac:dyDescent="0.25">
      <c r="A953" s="2">
        <v>310510</v>
      </c>
      <c r="B953" s="2" t="s">
        <v>567</v>
      </c>
      <c r="C953" s="4">
        <v>0</v>
      </c>
    </row>
    <row r="954" spans="1:4" x14ac:dyDescent="0.25">
      <c r="A954" s="2">
        <v>310515</v>
      </c>
      <c r="B954" s="2" t="s">
        <v>568</v>
      </c>
      <c r="C954" s="4">
        <v>0</v>
      </c>
    </row>
    <row r="955" spans="1:4" x14ac:dyDescent="0.25">
      <c r="A955" s="8">
        <v>3115</v>
      </c>
      <c r="B955" s="8" t="s">
        <v>569</v>
      </c>
      <c r="C955" s="7">
        <f>+C956+C957</f>
        <v>10055000</v>
      </c>
    </row>
    <row r="956" spans="1:4" x14ac:dyDescent="0.25">
      <c r="A956" s="8"/>
      <c r="B956" s="22" t="s">
        <v>1133</v>
      </c>
      <c r="C956" s="4">
        <v>5027500</v>
      </c>
    </row>
    <row r="957" spans="1:4" x14ac:dyDescent="0.25">
      <c r="A957" s="8"/>
      <c r="B957" s="22" t="s">
        <v>1134</v>
      </c>
      <c r="C957" s="4">
        <v>5027500</v>
      </c>
    </row>
    <row r="958" spans="1:4" x14ac:dyDescent="0.25">
      <c r="A958" s="8">
        <v>3120</v>
      </c>
      <c r="B958" s="8" t="s">
        <v>570</v>
      </c>
      <c r="C958" s="4"/>
    </row>
    <row r="959" spans="1:4" x14ac:dyDescent="0.25">
      <c r="A959" s="2">
        <v>312005</v>
      </c>
      <c r="B959" s="2" t="s">
        <v>571</v>
      </c>
      <c r="C959" s="4">
        <v>0</v>
      </c>
    </row>
    <row r="960" spans="1:4" x14ac:dyDescent="0.25">
      <c r="A960" s="8">
        <v>3130</v>
      </c>
      <c r="B960" s="8" t="s">
        <v>572</v>
      </c>
      <c r="C960" s="7">
        <f>SUM(C961)</f>
        <v>0</v>
      </c>
    </row>
    <row r="961" spans="1:3" x14ac:dyDescent="0.25">
      <c r="A961" s="2">
        <v>313001</v>
      </c>
      <c r="B961" s="2" t="s">
        <v>573</v>
      </c>
      <c r="C961" s="4">
        <v>0</v>
      </c>
    </row>
    <row r="962" spans="1:3" x14ac:dyDescent="0.25">
      <c r="A962" s="8">
        <v>3135</v>
      </c>
      <c r="B962" s="8" t="s">
        <v>574</v>
      </c>
      <c r="C962" s="7">
        <f>SUM(C963)</f>
        <v>0</v>
      </c>
    </row>
    <row r="963" spans="1:3" x14ac:dyDescent="0.25">
      <c r="A963" s="2">
        <v>313501</v>
      </c>
      <c r="B963" s="2" t="s">
        <v>575</v>
      </c>
      <c r="C963" s="4">
        <v>0</v>
      </c>
    </row>
    <row r="964" spans="1:3" x14ac:dyDescent="0.25">
      <c r="A964" s="8">
        <v>3140</v>
      </c>
      <c r="B964" s="8" t="s">
        <v>576</v>
      </c>
      <c r="C964" s="7">
        <f>SUM(C965)</f>
        <v>0</v>
      </c>
    </row>
    <row r="965" spans="1:3" x14ac:dyDescent="0.25">
      <c r="A965" s="2">
        <v>314001</v>
      </c>
      <c r="B965" s="2" t="s">
        <v>577</v>
      </c>
      <c r="C965" s="4">
        <v>0</v>
      </c>
    </row>
    <row r="966" spans="1:3" x14ac:dyDescent="0.25">
      <c r="A966" s="58">
        <v>32</v>
      </c>
      <c r="B966" s="58" t="s">
        <v>578</v>
      </c>
      <c r="C966" s="59">
        <f>C967+C971+C974</f>
        <v>0</v>
      </c>
    </row>
    <row r="967" spans="1:3" x14ac:dyDescent="0.25">
      <c r="A967" s="8">
        <v>3205</v>
      </c>
      <c r="B967" s="8" t="s">
        <v>579</v>
      </c>
      <c r="C967" s="7">
        <f>SUM(C968:C970)</f>
        <v>0</v>
      </c>
    </row>
    <row r="968" spans="1:3" x14ac:dyDescent="0.25">
      <c r="A968" s="2">
        <v>320505</v>
      </c>
      <c r="B968" s="2" t="s">
        <v>580</v>
      </c>
      <c r="C968" s="4">
        <v>0</v>
      </c>
    </row>
    <row r="969" spans="1:3" x14ac:dyDescent="0.25">
      <c r="A969" s="2">
        <v>320510</v>
      </c>
      <c r="B969" s="2" t="s">
        <v>581</v>
      </c>
      <c r="C969" s="4">
        <v>0</v>
      </c>
    </row>
    <row r="970" spans="1:3" x14ac:dyDescent="0.25">
      <c r="A970" s="2">
        <v>320515</v>
      </c>
      <c r="B970" s="2" t="s">
        <v>582</v>
      </c>
      <c r="C970" s="4">
        <v>0</v>
      </c>
    </row>
    <row r="971" spans="1:3" x14ac:dyDescent="0.25">
      <c r="A971" s="58">
        <v>3210</v>
      </c>
      <c r="B971" s="58" t="s">
        <v>583</v>
      </c>
      <c r="C971" s="59">
        <f>SUM(C972)</f>
        <v>0</v>
      </c>
    </row>
    <row r="972" spans="1:3" x14ac:dyDescent="0.25">
      <c r="A972" s="2">
        <v>321001</v>
      </c>
      <c r="B972" s="2" t="s">
        <v>1029</v>
      </c>
      <c r="C972" s="4"/>
    </row>
    <row r="973" spans="1:3" x14ac:dyDescent="0.25">
      <c r="A973" s="8">
        <v>3225</v>
      </c>
      <c r="B973" s="8" t="s">
        <v>584</v>
      </c>
      <c r="C973" s="7">
        <f>SUM(C974:C975)</f>
        <v>0</v>
      </c>
    </row>
    <row r="974" spans="1:3" x14ac:dyDescent="0.25">
      <c r="A974" s="2">
        <v>322505</v>
      </c>
      <c r="B974" s="2" t="s">
        <v>19</v>
      </c>
      <c r="C974" s="4">
        <v>0</v>
      </c>
    </row>
    <row r="975" spans="1:3" x14ac:dyDescent="0.25">
      <c r="A975" s="2">
        <v>322510</v>
      </c>
      <c r="B975" s="2" t="s">
        <v>25</v>
      </c>
      <c r="C975" s="4">
        <v>0</v>
      </c>
    </row>
    <row r="976" spans="1:3" x14ac:dyDescent="0.25">
      <c r="A976" s="8">
        <v>33</v>
      </c>
      <c r="B976" s="58" t="s">
        <v>585</v>
      </c>
      <c r="C976" s="59">
        <f>C977+C985+C990+C998</f>
        <v>0</v>
      </c>
    </row>
    <row r="977" spans="1:3" x14ac:dyDescent="0.25">
      <c r="A977" s="8">
        <v>3305</v>
      </c>
      <c r="B977" s="8" t="s">
        <v>586</v>
      </c>
      <c r="C977" s="7">
        <f>SUM(C978:C984)</f>
        <v>0</v>
      </c>
    </row>
    <row r="978" spans="1:3" x14ac:dyDescent="0.25">
      <c r="A978" s="2">
        <v>330505</v>
      </c>
      <c r="B978" s="2" t="s">
        <v>587</v>
      </c>
      <c r="C978" s="4"/>
    </row>
    <row r="979" spans="1:3" x14ac:dyDescent="0.25">
      <c r="A979" s="2">
        <v>330510</v>
      </c>
      <c r="B979" s="2" t="s">
        <v>588</v>
      </c>
      <c r="C979" s="4">
        <v>0</v>
      </c>
    </row>
    <row r="980" spans="1:3" x14ac:dyDescent="0.25">
      <c r="A980" s="2">
        <v>330515</v>
      </c>
      <c r="B980" s="2" t="s">
        <v>589</v>
      </c>
      <c r="C980" s="4">
        <v>0</v>
      </c>
    </row>
    <row r="981" spans="1:3" x14ac:dyDescent="0.25">
      <c r="A981" s="2">
        <v>330520</v>
      </c>
      <c r="B981" s="2" t="s">
        <v>590</v>
      </c>
      <c r="C981" s="4">
        <v>0</v>
      </c>
    </row>
    <row r="982" spans="1:3" x14ac:dyDescent="0.25">
      <c r="A982" s="2">
        <v>330525</v>
      </c>
      <c r="B982" s="2" t="s">
        <v>591</v>
      </c>
      <c r="C982" s="4">
        <v>0</v>
      </c>
    </row>
    <row r="983" spans="1:3" x14ac:dyDescent="0.25">
      <c r="A983" s="2">
        <v>330530</v>
      </c>
      <c r="B983" s="2" t="s">
        <v>592</v>
      </c>
      <c r="C983" s="4">
        <v>0</v>
      </c>
    </row>
    <row r="984" spans="1:3" x14ac:dyDescent="0.25">
      <c r="A984" s="2">
        <v>330531</v>
      </c>
      <c r="B984" s="2" t="s">
        <v>593</v>
      </c>
      <c r="C984" s="4">
        <v>0</v>
      </c>
    </row>
    <row r="985" spans="1:3" x14ac:dyDescent="0.25">
      <c r="A985" s="8">
        <v>3310</v>
      </c>
      <c r="B985" s="8" t="s">
        <v>594</v>
      </c>
      <c r="C985" s="7">
        <f>SUM(C986:C989)</f>
        <v>0</v>
      </c>
    </row>
    <row r="986" spans="1:3" x14ac:dyDescent="0.25">
      <c r="A986" s="2">
        <v>331005</v>
      </c>
      <c r="B986" s="2" t="s">
        <v>595</v>
      </c>
      <c r="C986" s="4">
        <v>0</v>
      </c>
    </row>
    <row r="987" spans="1:3" x14ac:dyDescent="0.25">
      <c r="A987" s="2">
        <v>331010</v>
      </c>
      <c r="B987" s="2" t="s">
        <v>596</v>
      </c>
      <c r="C987" s="4">
        <v>0</v>
      </c>
    </row>
    <row r="988" spans="1:3" x14ac:dyDescent="0.25">
      <c r="A988" s="2">
        <v>331015</v>
      </c>
      <c r="B988" s="2" t="s">
        <v>597</v>
      </c>
      <c r="C988" s="4">
        <v>0</v>
      </c>
    </row>
    <row r="989" spans="1:3" x14ac:dyDescent="0.25">
      <c r="A989" s="2">
        <v>331016</v>
      </c>
      <c r="B989" s="2" t="s">
        <v>598</v>
      </c>
      <c r="C989" s="4">
        <v>0</v>
      </c>
    </row>
    <row r="990" spans="1:3" x14ac:dyDescent="0.25">
      <c r="A990" s="8">
        <v>3315</v>
      </c>
      <c r="B990" s="8" t="s">
        <v>599</v>
      </c>
      <c r="C990" s="7">
        <f>SUM(C991:C997)</f>
        <v>0</v>
      </c>
    </row>
    <row r="991" spans="1:3" x14ac:dyDescent="0.25">
      <c r="A991" s="2">
        <v>331505</v>
      </c>
      <c r="B991" s="2" t="s">
        <v>600</v>
      </c>
      <c r="C991" s="4">
        <v>0</v>
      </c>
    </row>
    <row r="992" spans="1:3" x14ac:dyDescent="0.25">
      <c r="A992" s="2">
        <v>331510</v>
      </c>
      <c r="B992" s="2" t="s">
        <v>595</v>
      </c>
      <c r="C992" s="4">
        <v>0</v>
      </c>
    </row>
    <row r="993" spans="1:3" x14ac:dyDescent="0.25">
      <c r="A993" s="2">
        <v>331515</v>
      </c>
      <c r="B993" s="2" t="s">
        <v>601</v>
      </c>
      <c r="C993" s="4">
        <v>0</v>
      </c>
    </row>
    <row r="994" spans="1:3" x14ac:dyDescent="0.25">
      <c r="A994" s="2">
        <v>331520</v>
      </c>
      <c r="B994" s="2" t="s">
        <v>602</v>
      </c>
      <c r="C994" s="4">
        <v>0</v>
      </c>
    </row>
    <row r="995" spans="1:3" x14ac:dyDescent="0.25">
      <c r="A995" s="2">
        <v>331525</v>
      </c>
      <c r="B995" s="2" t="s">
        <v>603</v>
      </c>
      <c r="C995" s="4">
        <v>0</v>
      </c>
    </row>
    <row r="996" spans="1:3" x14ac:dyDescent="0.25">
      <c r="A996" s="2">
        <v>331530</v>
      </c>
      <c r="B996" s="2" t="s">
        <v>604</v>
      </c>
      <c r="C996" s="4">
        <v>0</v>
      </c>
    </row>
    <row r="997" spans="1:3" x14ac:dyDescent="0.25">
      <c r="A997" s="2">
        <v>331531</v>
      </c>
      <c r="B997" s="2" t="s">
        <v>605</v>
      </c>
      <c r="C997" s="4">
        <v>0</v>
      </c>
    </row>
    <row r="998" spans="1:3" x14ac:dyDescent="0.25">
      <c r="A998" s="8">
        <v>3320</v>
      </c>
      <c r="B998" s="8" t="s">
        <v>606</v>
      </c>
      <c r="C998" s="7">
        <f>SUM(C999:C1002)</f>
        <v>0</v>
      </c>
    </row>
    <row r="999" spans="1:3" x14ac:dyDescent="0.25">
      <c r="A999" s="2">
        <v>332005</v>
      </c>
      <c r="B999" s="2" t="s">
        <v>607</v>
      </c>
      <c r="C999" s="4">
        <v>0</v>
      </c>
    </row>
    <row r="1000" spans="1:3" x14ac:dyDescent="0.25">
      <c r="A1000" s="2">
        <v>332010</v>
      </c>
      <c r="B1000" s="2" t="s">
        <v>608</v>
      </c>
      <c r="C1000" s="4">
        <v>0</v>
      </c>
    </row>
    <row r="1001" spans="1:3" x14ac:dyDescent="0.25">
      <c r="A1001" s="2">
        <v>332015</v>
      </c>
      <c r="B1001" s="2" t="s">
        <v>609</v>
      </c>
      <c r="C1001" s="4">
        <v>0</v>
      </c>
    </row>
    <row r="1002" spans="1:3" x14ac:dyDescent="0.25">
      <c r="A1002" s="2">
        <v>332016</v>
      </c>
      <c r="B1002" s="2" t="s">
        <v>610</v>
      </c>
      <c r="C1002" s="4">
        <v>0</v>
      </c>
    </row>
    <row r="1003" spans="1:3" x14ac:dyDescent="0.25">
      <c r="A1003" s="58">
        <v>34</v>
      </c>
      <c r="B1003" s="58" t="s">
        <v>611</v>
      </c>
      <c r="C1003" s="59">
        <f>C1004</f>
        <v>0</v>
      </c>
    </row>
    <row r="1004" spans="1:3" x14ac:dyDescent="0.25">
      <c r="A1004" s="8">
        <v>3410</v>
      </c>
      <c r="B1004" s="8" t="s">
        <v>612</v>
      </c>
      <c r="C1004" s="7">
        <f>SUM(C1005)</f>
        <v>0</v>
      </c>
    </row>
    <row r="1005" spans="1:3" x14ac:dyDescent="0.25">
      <c r="A1005" s="2">
        <v>341001</v>
      </c>
      <c r="B1005" s="2" t="s">
        <v>613</v>
      </c>
      <c r="C1005" s="4"/>
    </row>
    <row r="1006" spans="1:3" x14ac:dyDescent="0.25">
      <c r="A1006" s="8">
        <v>35</v>
      </c>
      <c r="B1006" s="8" t="s">
        <v>614</v>
      </c>
      <c r="C1006" s="7">
        <f>C1007+C1009</f>
        <v>0</v>
      </c>
    </row>
    <row r="1007" spans="1:3" x14ac:dyDescent="0.25">
      <c r="A1007" s="8">
        <v>3505</v>
      </c>
      <c r="B1007" s="8" t="s">
        <v>615</v>
      </c>
      <c r="C1007" s="7">
        <f>SUM(C1008)</f>
        <v>0</v>
      </c>
    </row>
    <row r="1008" spans="1:3" x14ac:dyDescent="0.25">
      <c r="A1008" s="2">
        <v>350501</v>
      </c>
      <c r="B1008" s="2" t="s">
        <v>616</v>
      </c>
      <c r="C1008" s="4">
        <v>0</v>
      </c>
    </row>
    <row r="1009" spans="1:6" x14ac:dyDescent="0.25">
      <c r="A1009" s="8">
        <v>3510</v>
      </c>
      <c r="B1009" s="8" t="s">
        <v>617</v>
      </c>
      <c r="C1009" s="7">
        <f>SUM(C1010)</f>
        <v>0</v>
      </c>
    </row>
    <row r="1010" spans="1:6" x14ac:dyDescent="0.25">
      <c r="A1010" s="2">
        <v>351001</v>
      </c>
      <c r="B1010" s="2" t="s">
        <v>618</v>
      </c>
      <c r="C1010" s="4">
        <v>0</v>
      </c>
    </row>
    <row r="1011" spans="1:6" x14ac:dyDescent="0.25">
      <c r="A1011" s="58">
        <v>36</v>
      </c>
      <c r="B1011" s="58" t="s">
        <v>619</v>
      </c>
      <c r="C1011" s="59">
        <f>C1012+C1014</f>
        <v>43516852</v>
      </c>
    </row>
    <row r="1012" spans="1:6" x14ac:dyDescent="0.25">
      <c r="A1012" s="8">
        <v>3605</v>
      </c>
      <c r="B1012" s="8" t="s">
        <v>620</v>
      </c>
      <c r="C1012" s="7">
        <f>SUM(C1013)</f>
        <v>43516852</v>
      </c>
    </row>
    <row r="1013" spans="1:6" x14ac:dyDescent="0.25">
      <c r="A1013" s="2">
        <v>360501</v>
      </c>
      <c r="B1013" s="2" t="s">
        <v>1030</v>
      </c>
      <c r="C1013" s="51">
        <v>43516852</v>
      </c>
    </row>
    <row r="1014" spans="1:6" x14ac:dyDescent="0.25">
      <c r="A1014" s="8">
        <v>3610</v>
      </c>
      <c r="B1014" s="8" t="s">
        <v>621</v>
      </c>
      <c r="C1014" s="7">
        <f>SUM(C1015)</f>
        <v>0</v>
      </c>
    </row>
    <row r="1015" spans="1:6" x14ac:dyDescent="0.25">
      <c r="A1015" s="2">
        <v>361001</v>
      </c>
      <c r="B1015" s="2" t="s">
        <v>622</v>
      </c>
      <c r="C1015" s="4">
        <v>0</v>
      </c>
    </row>
    <row r="1016" spans="1:6" x14ac:dyDescent="0.25">
      <c r="A1016" s="58">
        <v>37</v>
      </c>
      <c r="B1016" s="58" t="s">
        <v>623</v>
      </c>
      <c r="C1016" s="59">
        <f>C1017+C1019</f>
        <v>207682332</v>
      </c>
    </row>
    <row r="1017" spans="1:6" x14ac:dyDescent="0.25">
      <c r="A1017" s="8">
        <v>3705</v>
      </c>
      <c r="B1017" s="8" t="s">
        <v>624</v>
      </c>
      <c r="C1017" s="7">
        <f>SUM(C1018)</f>
        <v>207682332</v>
      </c>
    </row>
    <row r="1018" spans="1:6" x14ac:dyDescent="0.25">
      <c r="A1018" s="2">
        <v>370501</v>
      </c>
      <c r="B1018" s="2" t="s">
        <v>1031</v>
      </c>
      <c r="C1018" s="4">
        <v>207682332</v>
      </c>
      <c r="E1018" s="28"/>
      <c r="F1018" s="23"/>
    </row>
    <row r="1019" spans="1:6" x14ac:dyDescent="0.25">
      <c r="A1019" s="8">
        <v>3710</v>
      </c>
      <c r="B1019" s="8" t="s">
        <v>625</v>
      </c>
      <c r="C1019" s="7">
        <f>SUM(C1020)</f>
        <v>0</v>
      </c>
    </row>
    <row r="1020" spans="1:6" x14ac:dyDescent="0.25">
      <c r="A1020" s="2">
        <v>371001</v>
      </c>
      <c r="B1020" s="2" t="s">
        <v>1031</v>
      </c>
      <c r="C1020" s="4">
        <v>0</v>
      </c>
    </row>
    <row r="1021" spans="1:6" x14ac:dyDescent="0.25">
      <c r="A1021" s="8">
        <v>38</v>
      </c>
      <c r="B1021" s="8" t="s">
        <v>626</v>
      </c>
      <c r="C1021" s="7">
        <f>C1022+C1026+C1041</f>
        <v>0</v>
      </c>
    </row>
    <row r="1022" spans="1:6" x14ac:dyDescent="0.25">
      <c r="A1022" s="8">
        <v>3805</v>
      </c>
      <c r="B1022" s="8" t="s">
        <v>350</v>
      </c>
      <c r="C1022" s="7">
        <f>SUM(C1023:C1025)</f>
        <v>0</v>
      </c>
    </row>
    <row r="1023" spans="1:6" x14ac:dyDescent="0.25">
      <c r="A1023" s="2">
        <v>380505</v>
      </c>
      <c r="B1023" s="2" t="s">
        <v>19</v>
      </c>
      <c r="C1023" s="4">
        <v>0</v>
      </c>
    </row>
    <row r="1024" spans="1:6" x14ac:dyDescent="0.25">
      <c r="A1024" s="2">
        <v>380510</v>
      </c>
      <c r="B1024" s="2" t="s">
        <v>25</v>
      </c>
      <c r="C1024" s="4">
        <v>0</v>
      </c>
    </row>
    <row r="1025" spans="1:3" x14ac:dyDescent="0.25">
      <c r="A1025" s="2">
        <v>380545</v>
      </c>
      <c r="B1025" s="2" t="s">
        <v>44</v>
      </c>
      <c r="C1025" s="4">
        <v>0</v>
      </c>
    </row>
    <row r="1026" spans="1:3" x14ac:dyDescent="0.25">
      <c r="A1026" s="8">
        <v>3810</v>
      </c>
      <c r="B1026" s="8" t="s">
        <v>352</v>
      </c>
      <c r="C1026" s="7">
        <f>SUM(C1027:C1040)</f>
        <v>0</v>
      </c>
    </row>
    <row r="1027" spans="1:3" x14ac:dyDescent="0.25">
      <c r="A1027" s="2">
        <v>381004</v>
      </c>
      <c r="B1027" s="2" t="s">
        <v>229</v>
      </c>
      <c r="C1027" s="4">
        <v>0</v>
      </c>
    </row>
    <row r="1028" spans="1:3" x14ac:dyDescent="0.25">
      <c r="A1028" s="2">
        <v>381008</v>
      </c>
      <c r="B1028" s="2" t="s">
        <v>233</v>
      </c>
      <c r="C1028" s="4">
        <v>0</v>
      </c>
    </row>
    <row r="1029" spans="1:3" x14ac:dyDescent="0.25">
      <c r="A1029" s="2">
        <v>381012</v>
      </c>
      <c r="B1029" s="2" t="s">
        <v>239</v>
      </c>
      <c r="C1029" s="4">
        <v>0</v>
      </c>
    </row>
    <row r="1030" spans="1:3" x14ac:dyDescent="0.25">
      <c r="A1030" s="2">
        <v>381016</v>
      </c>
      <c r="B1030" s="2" t="s">
        <v>234</v>
      </c>
      <c r="C1030" s="4">
        <v>0</v>
      </c>
    </row>
    <row r="1031" spans="1:3" x14ac:dyDescent="0.25">
      <c r="A1031" s="2">
        <v>381020</v>
      </c>
      <c r="B1031" s="2" t="s">
        <v>245</v>
      </c>
      <c r="C1031" s="4">
        <v>0</v>
      </c>
    </row>
    <row r="1032" spans="1:3" x14ac:dyDescent="0.25">
      <c r="A1032" s="2">
        <v>381024</v>
      </c>
      <c r="B1032" s="2" t="s">
        <v>240</v>
      </c>
      <c r="C1032" s="4">
        <v>0</v>
      </c>
    </row>
    <row r="1033" spans="1:3" x14ac:dyDescent="0.25">
      <c r="A1033" s="2">
        <v>381028</v>
      </c>
      <c r="B1033" s="2" t="s">
        <v>241</v>
      </c>
      <c r="C1033" s="4">
        <v>0</v>
      </c>
    </row>
    <row r="1034" spans="1:3" x14ac:dyDescent="0.25">
      <c r="A1034" s="2">
        <v>381032</v>
      </c>
      <c r="B1034" s="2" t="s">
        <v>286</v>
      </c>
      <c r="C1034" s="4">
        <v>0</v>
      </c>
    </row>
    <row r="1035" spans="1:3" x14ac:dyDescent="0.25">
      <c r="A1035" s="2">
        <v>381036</v>
      </c>
      <c r="B1035" s="2" t="s">
        <v>243</v>
      </c>
      <c r="C1035" s="4">
        <v>0</v>
      </c>
    </row>
    <row r="1036" spans="1:3" x14ac:dyDescent="0.25">
      <c r="A1036" s="2">
        <v>381040</v>
      </c>
      <c r="B1036" s="2" t="s">
        <v>244</v>
      </c>
      <c r="C1036" s="4">
        <v>0</v>
      </c>
    </row>
    <row r="1037" spans="1:3" x14ac:dyDescent="0.25">
      <c r="A1037" s="2">
        <v>381056</v>
      </c>
      <c r="B1037" s="2" t="s">
        <v>235</v>
      </c>
      <c r="C1037" s="4">
        <v>0</v>
      </c>
    </row>
    <row r="1038" spans="1:3" x14ac:dyDescent="0.25">
      <c r="A1038" s="2">
        <v>381064</v>
      </c>
      <c r="B1038" s="2" t="s">
        <v>335</v>
      </c>
      <c r="C1038" s="4">
        <v>0</v>
      </c>
    </row>
    <row r="1039" spans="1:3" x14ac:dyDescent="0.25">
      <c r="A1039" s="2">
        <v>381068</v>
      </c>
      <c r="B1039" s="2" t="s">
        <v>236</v>
      </c>
      <c r="C1039" s="4">
        <v>0</v>
      </c>
    </row>
    <row r="1040" spans="1:3" x14ac:dyDescent="0.25">
      <c r="A1040" s="2">
        <v>381076</v>
      </c>
      <c r="B1040" s="2" t="s">
        <v>237</v>
      </c>
      <c r="C1040" s="4">
        <v>0</v>
      </c>
    </row>
    <row r="1041" spans="1:6" x14ac:dyDescent="0.25">
      <c r="A1041" s="8">
        <v>3895</v>
      </c>
      <c r="B1041" s="8" t="s">
        <v>353</v>
      </c>
      <c r="C1041" s="7">
        <f>SUM(C1042:C1043)</f>
        <v>0</v>
      </c>
    </row>
    <row r="1042" spans="1:6" x14ac:dyDescent="0.25">
      <c r="A1042" s="2">
        <v>389505</v>
      </c>
      <c r="B1042" s="2" t="s">
        <v>335</v>
      </c>
      <c r="C1042" s="4">
        <v>0</v>
      </c>
    </row>
    <row r="1043" spans="1:6" x14ac:dyDescent="0.25">
      <c r="A1043" s="2">
        <v>389595</v>
      </c>
      <c r="B1043" s="2" t="s">
        <v>343</v>
      </c>
      <c r="C1043" s="4">
        <v>0</v>
      </c>
    </row>
    <row r="1044" spans="1:6" x14ac:dyDescent="0.25">
      <c r="A1044" s="15">
        <v>4</v>
      </c>
      <c r="B1044" s="15" t="s">
        <v>627</v>
      </c>
      <c r="C1044" s="16">
        <f>C1045</f>
        <v>372177901</v>
      </c>
      <c r="D1044" s="18">
        <f>+C1044</f>
        <v>372177901</v>
      </c>
      <c r="F1044" s="17"/>
    </row>
    <row r="1045" spans="1:6" x14ac:dyDescent="0.25">
      <c r="A1045" s="8">
        <v>41</v>
      </c>
      <c r="B1045" s="8" t="s">
        <v>628</v>
      </c>
      <c r="C1045" s="7">
        <f>C1046+C1048+C1056+C1058+C1060+C1085+C1087+C1089+C1105+C1095</f>
        <v>372177901</v>
      </c>
    </row>
    <row r="1046" spans="1:6" x14ac:dyDescent="0.25">
      <c r="A1046" s="8">
        <v>4105</v>
      </c>
      <c r="B1046" s="8" t="s">
        <v>629</v>
      </c>
      <c r="C1046" s="7">
        <f>SUM(C1047)</f>
        <v>0</v>
      </c>
    </row>
    <row r="1047" spans="1:6" x14ac:dyDescent="0.25">
      <c r="A1047" s="2">
        <v>410501</v>
      </c>
      <c r="B1047" s="2" t="s">
        <v>630</v>
      </c>
      <c r="C1047" s="4">
        <v>0</v>
      </c>
    </row>
    <row r="1048" spans="1:6" x14ac:dyDescent="0.25">
      <c r="A1048" s="8">
        <v>4110</v>
      </c>
      <c r="B1048" s="8" t="s">
        <v>631</v>
      </c>
      <c r="C1048" s="7">
        <f>SUM(C1049:C1055)</f>
        <v>105302150</v>
      </c>
    </row>
    <row r="1049" spans="1:6" x14ac:dyDescent="0.25">
      <c r="A1049" s="8">
        <v>411001</v>
      </c>
      <c r="B1049" s="2" t="s">
        <v>1140</v>
      </c>
      <c r="C1049" s="4">
        <v>800000</v>
      </c>
    </row>
    <row r="1050" spans="1:6" x14ac:dyDescent="0.25">
      <c r="A1050" s="8">
        <v>411002</v>
      </c>
      <c r="B1050" s="2" t="s">
        <v>1141</v>
      </c>
      <c r="C1050" s="4">
        <v>57566350</v>
      </c>
    </row>
    <row r="1051" spans="1:6" x14ac:dyDescent="0.25">
      <c r="A1051" s="8">
        <v>411003</v>
      </c>
      <c r="B1051" s="2" t="s">
        <v>1142</v>
      </c>
      <c r="C1051" s="4">
        <v>5568000</v>
      </c>
    </row>
    <row r="1052" spans="1:6" x14ac:dyDescent="0.25">
      <c r="A1052" s="8"/>
      <c r="B1052" s="2" t="s">
        <v>1143</v>
      </c>
      <c r="C1052" s="4">
        <v>9215900</v>
      </c>
    </row>
    <row r="1053" spans="1:6" x14ac:dyDescent="0.25">
      <c r="A1053" s="8"/>
      <c r="B1053" s="2" t="s">
        <v>1144</v>
      </c>
      <c r="C1053" s="4">
        <v>13840200</v>
      </c>
    </row>
    <row r="1054" spans="1:6" x14ac:dyDescent="0.25">
      <c r="A1054" s="8"/>
      <c r="B1054" s="2" t="s">
        <v>1145</v>
      </c>
      <c r="C1054" s="4">
        <v>8757700</v>
      </c>
    </row>
    <row r="1055" spans="1:6" x14ac:dyDescent="0.25">
      <c r="A1055" s="8"/>
      <c r="B1055" s="2" t="s">
        <v>1146</v>
      </c>
      <c r="C1055" s="4">
        <v>9554000</v>
      </c>
    </row>
    <row r="1056" spans="1:6" x14ac:dyDescent="0.25">
      <c r="A1056" s="8">
        <v>4115</v>
      </c>
      <c r="B1056" s="8" t="s">
        <v>632</v>
      </c>
      <c r="C1056" s="7">
        <f>SUM(C1057)</f>
        <v>0</v>
      </c>
    </row>
    <row r="1057" spans="1:3" x14ac:dyDescent="0.25">
      <c r="A1057" s="2">
        <v>411501</v>
      </c>
      <c r="B1057" s="2" t="s">
        <v>633</v>
      </c>
      <c r="C1057" s="4">
        <v>0</v>
      </c>
    </row>
    <row r="1058" spans="1:3" x14ac:dyDescent="0.25">
      <c r="A1058" s="8">
        <v>4120</v>
      </c>
      <c r="B1058" s="8" t="s">
        <v>634</v>
      </c>
      <c r="C1058" s="7">
        <f>SUM(C1059)</f>
        <v>0</v>
      </c>
    </row>
    <row r="1059" spans="1:3" x14ac:dyDescent="0.25">
      <c r="A1059" s="2">
        <v>412001</v>
      </c>
      <c r="B1059" s="2" t="s">
        <v>635</v>
      </c>
      <c r="C1059" s="4">
        <v>0</v>
      </c>
    </row>
    <row r="1060" spans="1:3" x14ac:dyDescent="0.25">
      <c r="A1060" s="8">
        <v>4125</v>
      </c>
      <c r="B1060" s="8" t="s">
        <v>636</v>
      </c>
      <c r="C1060" s="7">
        <f>SUM(C1061)</f>
        <v>40104965</v>
      </c>
    </row>
    <row r="1061" spans="1:3" x14ac:dyDescent="0.25">
      <c r="A1061" s="2">
        <v>412501</v>
      </c>
      <c r="B1061" s="2" t="s">
        <v>1147</v>
      </c>
      <c r="C1061" s="4">
        <f>SUM(C1062:C1083)</f>
        <v>40104965</v>
      </c>
    </row>
    <row r="1062" spans="1:3" x14ac:dyDescent="0.25">
      <c r="A1062" s="2"/>
      <c r="B1062" s="2" t="s">
        <v>1148</v>
      </c>
      <c r="C1062" s="4">
        <v>214500</v>
      </c>
    </row>
    <row r="1063" spans="1:3" x14ac:dyDescent="0.25">
      <c r="A1063" s="2"/>
      <c r="B1063" s="2" t="s">
        <v>1149</v>
      </c>
      <c r="C1063" s="4">
        <v>12378700</v>
      </c>
    </row>
    <row r="1064" spans="1:3" x14ac:dyDescent="0.25">
      <c r="A1064" s="2"/>
      <c r="B1064" s="2" t="s">
        <v>1150</v>
      </c>
      <c r="C1064" s="4">
        <v>5804600</v>
      </c>
    </row>
    <row r="1065" spans="1:3" x14ac:dyDescent="0.25">
      <c r="A1065" s="2"/>
      <c r="B1065" s="2" t="s">
        <v>1151</v>
      </c>
      <c r="C1065" s="4">
        <v>241900</v>
      </c>
    </row>
    <row r="1066" spans="1:3" x14ac:dyDescent="0.25">
      <c r="A1066" s="2"/>
      <c r="B1066" s="2" t="s">
        <v>1152</v>
      </c>
      <c r="C1066" s="4">
        <v>254800</v>
      </c>
    </row>
    <row r="1067" spans="1:3" x14ac:dyDescent="0.25">
      <c r="A1067" s="2"/>
      <c r="B1067" s="2" t="s">
        <v>1153</v>
      </c>
      <c r="C1067" s="4">
        <v>229400</v>
      </c>
    </row>
    <row r="1068" spans="1:3" x14ac:dyDescent="0.25">
      <c r="A1068" s="2"/>
      <c r="B1068" s="2" t="s">
        <v>1154</v>
      </c>
      <c r="C1068" s="4">
        <v>228000</v>
      </c>
    </row>
    <row r="1069" spans="1:3" x14ac:dyDescent="0.25">
      <c r="A1069" s="2"/>
      <c r="B1069" s="2" t="s">
        <v>1155</v>
      </c>
      <c r="C1069" s="4">
        <v>6068300</v>
      </c>
    </row>
    <row r="1070" spans="1:3" x14ac:dyDescent="0.25">
      <c r="A1070" s="2"/>
      <c r="B1070" s="2" t="s">
        <v>1156</v>
      </c>
      <c r="C1070" s="4">
        <v>3345700</v>
      </c>
    </row>
    <row r="1071" spans="1:3" x14ac:dyDescent="0.25">
      <c r="A1071" s="2"/>
      <c r="B1071" s="2" t="s">
        <v>1157</v>
      </c>
      <c r="C1071" s="4">
        <v>3404700</v>
      </c>
    </row>
    <row r="1072" spans="1:3" x14ac:dyDescent="0.25">
      <c r="A1072" s="2"/>
      <c r="B1072" s="2" t="s">
        <v>1158</v>
      </c>
      <c r="C1072" s="4">
        <v>419200</v>
      </c>
    </row>
    <row r="1073" spans="1:3" x14ac:dyDescent="0.25">
      <c r="A1073" s="2"/>
      <c r="B1073" s="2" t="s">
        <v>1159</v>
      </c>
      <c r="C1073" s="4">
        <v>308000</v>
      </c>
    </row>
    <row r="1074" spans="1:3" x14ac:dyDescent="0.25">
      <c r="A1074" s="2"/>
      <c r="B1074" s="2" t="s">
        <v>1160</v>
      </c>
      <c r="C1074" s="4">
        <v>24900</v>
      </c>
    </row>
    <row r="1075" spans="1:3" x14ac:dyDescent="0.25">
      <c r="A1075" s="2"/>
      <c r="B1075" s="2" t="s">
        <v>1161</v>
      </c>
      <c r="C1075" s="4">
        <v>190850</v>
      </c>
    </row>
    <row r="1076" spans="1:3" x14ac:dyDescent="0.25">
      <c r="A1076" s="2"/>
      <c r="B1076" s="2" t="s">
        <v>1162</v>
      </c>
      <c r="C1076" s="4">
        <v>322200</v>
      </c>
    </row>
    <row r="1077" spans="1:3" x14ac:dyDescent="0.25">
      <c r="A1077" s="2"/>
      <c r="B1077" s="2" t="s">
        <v>1163</v>
      </c>
      <c r="C1077" s="4">
        <v>322200</v>
      </c>
    </row>
    <row r="1078" spans="1:3" x14ac:dyDescent="0.25">
      <c r="A1078" s="2"/>
      <c r="B1078" s="2" t="s">
        <v>1164</v>
      </c>
      <c r="C1078" s="4">
        <v>1696115</v>
      </c>
    </row>
    <row r="1079" spans="1:3" x14ac:dyDescent="0.25">
      <c r="A1079" s="2"/>
      <c r="B1079" s="2" t="s">
        <v>1165</v>
      </c>
      <c r="C1079" s="4">
        <v>747600</v>
      </c>
    </row>
    <row r="1080" spans="1:3" x14ac:dyDescent="0.25">
      <c r="A1080" s="2"/>
      <c r="B1080" s="2" t="s">
        <v>1166</v>
      </c>
      <c r="C1080" s="4">
        <v>38500</v>
      </c>
    </row>
    <row r="1081" spans="1:3" x14ac:dyDescent="0.25">
      <c r="A1081" s="2"/>
      <c r="B1081" s="2" t="s">
        <v>1167</v>
      </c>
      <c r="C1081" s="4">
        <v>92400</v>
      </c>
    </row>
    <row r="1082" spans="1:3" x14ac:dyDescent="0.25">
      <c r="A1082" s="2"/>
      <c r="B1082" s="2" t="s">
        <v>1168</v>
      </c>
      <c r="C1082" s="4">
        <v>2708600</v>
      </c>
    </row>
    <row r="1083" spans="1:3" x14ac:dyDescent="0.25">
      <c r="A1083" s="2"/>
      <c r="B1083" s="2" t="s">
        <v>1169</v>
      </c>
      <c r="C1083" s="4">
        <v>1063800</v>
      </c>
    </row>
    <row r="1084" spans="1:3" x14ac:dyDescent="0.25">
      <c r="A1084" s="2"/>
      <c r="B1084" s="2"/>
      <c r="C1084" s="4"/>
    </row>
    <row r="1085" spans="1:3" x14ac:dyDescent="0.25">
      <c r="A1085" s="8">
        <v>4130</v>
      </c>
      <c r="B1085" s="8" t="s">
        <v>637</v>
      </c>
      <c r="C1085" s="7">
        <f>SUM(C1086)</f>
        <v>0</v>
      </c>
    </row>
    <row r="1086" spans="1:3" x14ac:dyDescent="0.25">
      <c r="A1086" s="2">
        <v>413001</v>
      </c>
      <c r="B1086" s="2" t="s">
        <v>638</v>
      </c>
      <c r="C1086" s="4">
        <v>0</v>
      </c>
    </row>
    <row r="1087" spans="1:3" x14ac:dyDescent="0.25">
      <c r="A1087" s="8">
        <v>4135</v>
      </c>
      <c r="B1087" s="8" t="s">
        <v>639</v>
      </c>
      <c r="C1087" s="7">
        <f>SUM(C1088)</f>
        <v>2511310</v>
      </c>
    </row>
    <row r="1088" spans="1:3" x14ac:dyDescent="0.25">
      <c r="A1088" s="2">
        <v>413501</v>
      </c>
      <c r="B1088" s="2" t="s">
        <v>1139</v>
      </c>
      <c r="C1088" s="4">
        <v>2511310</v>
      </c>
    </row>
    <row r="1089" spans="1:3" x14ac:dyDescent="0.25">
      <c r="A1089" s="8">
        <v>4170</v>
      </c>
      <c r="B1089" s="8" t="s">
        <v>640</v>
      </c>
      <c r="C1089" s="7">
        <f>SUM(C1090:C1094)</f>
        <v>224606290</v>
      </c>
    </row>
    <row r="1090" spans="1:3" x14ac:dyDescent="0.25">
      <c r="A1090" s="2">
        <v>417001</v>
      </c>
      <c r="B1090" s="2" t="s">
        <v>641</v>
      </c>
      <c r="C1090" s="4">
        <v>0</v>
      </c>
    </row>
    <row r="1091" spans="1:3" x14ac:dyDescent="0.25">
      <c r="A1091" s="2">
        <v>417002</v>
      </c>
      <c r="B1091" s="2" t="s">
        <v>642</v>
      </c>
      <c r="C1091" s="4">
        <v>0</v>
      </c>
    </row>
    <row r="1092" spans="1:3" x14ac:dyDescent="0.25">
      <c r="A1092" s="2">
        <v>417003</v>
      </c>
      <c r="B1092" s="2" t="s">
        <v>643</v>
      </c>
      <c r="C1092" s="4">
        <v>0</v>
      </c>
    </row>
    <row r="1093" spans="1:3" x14ac:dyDescent="0.25">
      <c r="A1093" s="2">
        <v>417004</v>
      </c>
      <c r="B1093" s="2" t="s">
        <v>644</v>
      </c>
      <c r="C1093" s="4">
        <v>224258000</v>
      </c>
    </row>
    <row r="1094" spans="1:3" x14ac:dyDescent="0.25">
      <c r="A1094" s="2">
        <v>417005</v>
      </c>
      <c r="B1094" s="2" t="s">
        <v>1170</v>
      </c>
      <c r="C1094" s="4">
        <v>348290</v>
      </c>
    </row>
    <row r="1095" spans="1:3" x14ac:dyDescent="0.25">
      <c r="A1095" s="8">
        <v>4175</v>
      </c>
      <c r="B1095" s="8" t="s">
        <v>645</v>
      </c>
      <c r="C1095" s="7">
        <f>SUM(C1096:C1104)</f>
        <v>-1782200</v>
      </c>
    </row>
    <row r="1096" spans="1:3" x14ac:dyDescent="0.25">
      <c r="A1096" s="2">
        <v>417505</v>
      </c>
      <c r="B1096" s="2" t="s">
        <v>629</v>
      </c>
      <c r="C1096" s="4">
        <v>0</v>
      </c>
    </row>
    <row r="1097" spans="1:3" x14ac:dyDescent="0.25">
      <c r="A1097" s="2">
        <v>417510</v>
      </c>
      <c r="B1097" s="2" t="s">
        <v>631</v>
      </c>
      <c r="C1097" s="4">
        <v>0</v>
      </c>
    </row>
    <row r="1098" spans="1:3" x14ac:dyDescent="0.25">
      <c r="A1098" s="2">
        <v>417515</v>
      </c>
      <c r="B1098" s="2" t="s">
        <v>632</v>
      </c>
      <c r="C1098" s="4">
        <v>0</v>
      </c>
    </row>
    <row r="1099" spans="1:3" x14ac:dyDescent="0.25">
      <c r="A1099" s="2">
        <v>417520</v>
      </c>
      <c r="B1099" s="2" t="s">
        <v>634</v>
      </c>
      <c r="C1099" s="4">
        <v>0</v>
      </c>
    </row>
    <row r="1100" spans="1:3" x14ac:dyDescent="0.25">
      <c r="A1100" s="2">
        <v>417525</v>
      </c>
      <c r="B1100" s="2" t="s">
        <v>646</v>
      </c>
      <c r="C1100" s="4"/>
    </row>
    <row r="1101" spans="1:3" x14ac:dyDescent="0.25">
      <c r="A1101" s="2">
        <v>417530</v>
      </c>
      <c r="B1101" s="2" t="s">
        <v>637</v>
      </c>
      <c r="C1101" s="4">
        <v>0</v>
      </c>
    </row>
    <row r="1102" spans="1:3" x14ac:dyDescent="0.25">
      <c r="A1102" s="2">
        <v>417535</v>
      </c>
      <c r="B1102" s="2" t="s">
        <v>639</v>
      </c>
      <c r="C1102" s="4">
        <v>0</v>
      </c>
    </row>
    <row r="1103" spans="1:3" x14ac:dyDescent="0.25">
      <c r="A1103" s="2">
        <v>417570</v>
      </c>
      <c r="B1103" s="2" t="s">
        <v>640</v>
      </c>
      <c r="C1103" s="4">
        <v>-1782200</v>
      </c>
    </row>
    <row r="1104" spans="1:3" x14ac:dyDescent="0.25">
      <c r="A1104" s="2">
        <v>417571</v>
      </c>
      <c r="B1104" s="2" t="s">
        <v>647</v>
      </c>
      <c r="C1104" s="4">
        <v>0</v>
      </c>
    </row>
    <row r="1105" spans="1:3" x14ac:dyDescent="0.25">
      <c r="A1105" s="8">
        <v>42</v>
      </c>
      <c r="B1105" s="8" t="s">
        <v>648</v>
      </c>
      <c r="C1105" s="7">
        <f>C1106+C1118+C1123+C1132+C1135+C1138+C1148+C1158+C1163+C1174+C1177+C1189+C1195+C1197+C1199</f>
        <v>1435386</v>
      </c>
    </row>
    <row r="1106" spans="1:3" x14ac:dyDescent="0.25">
      <c r="A1106" s="8">
        <v>4210</v>
      </c>
      <c r="B1106" s="8" t="s">
        <v>412</v>
      </c>
      <c r="C1106" s="7">
        <f>+SUM(C1107:C1116)</f>
        <v>1435386</v>
      </c>
    </row>
    <row r="1107" spans="1:3" x14ac:dyDescent="0.25">
      <c r="A1107" s="2">
        <v>421005</v>
      </c>
      <c r="B1107" s="2" t="s">
        <v>139</v>
      </c>
      <c r="C1107" s="4">
        <v>103566</v>
      </c>
    </row>
    <row r="1108" spans="1:3" x14ac:dyDescent="0.25">
      <c r="A1108" s="2">
        <v>421010</v>
      </c>
      <c r="B1108" s="2" t="s">
        <v>649</v>
      </c>
      <c r="C1108" s="4">
        <v>0</v>
      </c>
    </row>
    <row r="1109" spans="1:3" x14ac:dyDescent="0.25">
      <c r="A1109" s="2">
        <v>421015</v>
      </c>
      <c r="B1109" s="2" t="s">
        <v>650</v>
      </c>
      <c r="C1109" s="4"/>
    </row>
    <row r="1110" spans="1:3" x14ac:dyDescent="0.25">
      <c r="A1110" s="2">
        <v>421020</v>
      </c>
      <c r="B1110" s="2" t="s">
        <v>56</v>
      </c>
      <c r="C1110" s="4">
        <v>0</v>
      </c>
    </row>
    <row r="1111" spans="1:3" x14ac:dyDescent="0.25">
      <c r="A1111" s="2">
        <v>421025</v>
      </c>
      <c r="B1111" s="2" t="s">
        <v>651</v>
      </c>
      <c r="C1111" s="4">
        <v>0</v>
      </c>
    </row>
    <row r="1112" spans="1:3" x14ac:dyDescent="0.25">
      <c r="A1112" s="2">
        <v>421030</v>
      </c>
      <c r="B1112" s="2" t="s">
        <v>652</v>
      </c>
      <c r="C1112" s="4">
        <v>131372</v>
      </c>
    </row>
    <row r="1113" spans="1:3" x14ac:dyDescent="0.25">
      <c r="A1113" s="2">
        <v>421035</v>
      </c>
      <c r="B1113" s="2" t="s">
        <v>653</v>
      </c>
      <c r="C1113" s="4">
        <v>0</v>
      </c>
    </row>
    <row r="1114" spans="1:3" x14ac:dyDescent="0.25">
      <c r="A1114" s="2">
        <v>421040</v>
      </c>
      <c r="B1114" s="2" t="s">
        <v>654</v>
      </c>
      <c r="C1114" s="4">
        <v>0</v>
      </c>
    </row>
    <row r="1115" spans="1:3" x14ac:dyDescent="0.25">
      <c r="A1115" s="2">
        <v>421045</v>
      </c>
      <c r="B1115" s="2" t="s">
        <v>655</v>
      </c>
      <c r="C1115" s="4">
        <v>0</v>
      </c>
    </row>
    <row r="1116" spans="1:3" x14ac:dyDescent="0.25">
      <c r="A1116" s="2">
        <v>421050</v>
      </c>
      <c r="B1116" s="2" t="s">
        <v>1172</v>
      </c>
      <c r="C1116" s="4">
        <v>1200448</v>
      </c>
    </row>
    <row r="1117" spans="1:3" x14ac:dyDescent="0.25">
      <c r="A1117" s="2">
        <v>411051</v>
      </c>
      <c r="B1117" s="8" t="s">
        <v>1016</v>
      </c>
      <c r="C1117" s="4"/>
    </row>
    <row r="1118" spans="1:3" x14ac:dyDescent="0.25">
      <c r="A1118" s="8">
        <v>4215</v>
      </c>
      <c r="B1118" s="8" t="s">
        <v>656</v>
      </c>
      <c r="C1118" s="7">
        <f>SUM(C1119:C1122)</f>
        <v>0</v>
      </c>
    </row>
    <row r="1119" spans="1:3" x14ac:dyDescent="0.25">
      <c r="A1119" s="2">
        <v>421505</v>
      </c>
      <c r="B1119" s="2" t="s">
        <v>657</v>
      </c>
      <c r="C1119" s="4">
        <v>0</v>
      </c>
    </row>
    <row r="1120" spans="1:3" x14ac:dyDescent="0.25">
      <c r="A1120" s="2">
        <v>421510</v>
      </c>
      <c r="B1120" s="2" t="s">
        <v>658</v>
      </c>
      <c r="C1120" s="4">
        <v>0</v>
      </c>
    </row>
    <row r="1121" spans="1:3" x14ac:dyDescent="0.25">
      <c r="A1121" s="2">
        <v>421515</v>
      </c>
      <c r="B1121" s="2" t="s">
        <v>659</v>
      </c>
      <c r="C1121" s="4">
        <v>0</v>
      </c>
    </row>
    <row r="1122" spans="1:3" x14ac:dyDescent="0.25">
      <c r="A1122" s="2">
        <v>421520</v>
      </c>
      <c r="B1122" s="2" t="s">
        <v>660</v>
      </c>
      <c r="C1122" s="4">
        <v>0</v>
      </c>
    </row>
    <row r="1123" spans="1:3" x14ac:dyDescent="0.25">
      <c r="A1123" s="8">
        <v>4220</v>
      </c>
      <c r="B1123" s="8" t="s">
        <v>143</v>
      </c>
      <c r="C1123" s="7">
        <f>SUM(C1124:C1131)</f>
        <v>0</v>
      </c>
    </row>
    <row r="1124" spans="1:3" x14ac:dyDescent="0.25">
      <c r="A1124" s="2">
        <v>422004</v>
      </c>
      <c r="B1124" s="2" t="s">
        <v>229</v>
      </c>
      <c r="C1124" s="4">
        <v>0</v>
      </c>
    </row>
    <row r="1125" spans="1:3" x14ac:dyDescent="0.25">
      <c r="A1125" s="2">
        <v>422016</v>
      </c>
      <c r="B1125" s="2" t="s">
        <v>234</v>
      </c>
      <c r="C1125" s="4">
        <v>0</v>
      </c>
    </row>
    <row r="1126" spans="1:3" x14ac:dyDescent="0.25">
      <c r="A1126" s="2">
        <v>422020</v>
      </c>
      <c r="B1126" s="2" t="s">
        <v>245</v>
      </c>
      <c r="C1126" s="4">
        <v>0</v>
      </c>
    </row>
    <row r="1127" spans="1:3" x14ac:dyDescent="0.25">
      <c r="A1127" s="2">
        <v>422032</v>
      </c>
      <c r="B1127" s="2" t="s">
        <v>661</v>
      </c>
      <c r="C1127" s="4">
        <v>0</v>
      </c>
    </row>
    <row r="1128" spans="1:3" x14ac:dyDescent="0.25">
      <c r="A1128" s="2">
        <v>422028</v>
      </c>
      <c r="B1128" s="2" t="s">
        <v>241</v>
      </c>
      <c r="C1128" s="4">
        <v>0</v>
      </c>
    </row>
    <row r="1129" spans="1:3" x14ac:dyDescent="0.25">
      <c r="A1129" s="2">
        <v>422036</v>
      </c>
      <c r="B1129" s="2" t="s">
        <v>243</v>
      </c>
      <c r="C1129" s="4">
        <v>0</v>
      </c>
    </row>
    <row r="1130" spans="1:3" x14ac:dyDescent="0.25">
      <c r="A1130" s="2">
        <v>422040</v>
      </c>
      <c r="B1130" s="2" t="s">
        <v>244</v>
      </c>
      <c r="C1130" s="4">
        <v>0</v>
      </c>
    </row>
    <row r="1131" spans="1:3" x14ac:dyDescent="0.25">
      <c r="A1131" s="2">
        <v>422041</v>
      </c>
      <c r="B1131" s="2" t="s">
        <v>662</v>
      </c>
      <c r="C1131" s="4">
        <v>0</v>
      </c>
    </row>
    <row r="1132" spans="1:3" x14ac:dyDescent="0.25">
      <c r="A1132" s="8">
        <v>4225</v>
      </c>
      <c r="B1132" s="8" t="s">
        <v>140</v>
      </c>
      <c r="C1132" s="7">
        <f>SUM(C1133:C1134)</f>
        <v>0</v>
      </c>
    </row>
    <row r="1133" spans="1:3" x14ac:dyDescent="0.25">
      <c r="A1133" s="2">
        <v>422505</v>
      </c>
      <c r="B1133" s="2" t="s">
        <v>663</v>
      </c>
      <c r="C1133" s="4">
        <v>0</v>
      </c>
    </row>
    <row r="1134" spans="1:3" x14ac:dyDescent="0.25">
      <c r="A1134" s="2">
        <v>422506</v>
      </c>
      <c r="B1134" s="2" t="s">
        <v>664</v>
      </c>
      <c r="C1134" s="4">
        <v>0</v>
      </c>
    </row>
    <row r="1135" spans="1:3" x14ac:dyDescent="0.25">
      <c r="A1135" s="8">
        <v>4230</v>
      </c>
      <c r="B1135" s="8" t="s">
        <v>141</v>
      </c>
      <c r="C1135" s="7">
        <f>SUM(C1136:C1137)</f>
        <v>0</v>
      </c>
    </row>
    <row r="1136" spans="1:3" x14ac:dyDescent="0.25">
      <c r="A1136" s="2">
        <v>423005</v>
      </c>
      <c r="B1136" s="2" t="s">
        <v>665</v>
      </c>
      <c r="C1136" s="4">
        <v>0</v>
      </c>
    </row>
    <row r="1137" spans="1:3" x14ac:dyDescent="0.25">
      <c r="A1137" s="2">
        <v>423006</v>
      </c>
      <c r="B1137" s="2" t="s">
        <v>666</v>
      </c>
      <c r="C1137" s="4">
        <v>0</v>
      </c>
    </row>
    <row r="1138" spans="1:3" x14ac:dyDescent="0.25">
      <c r="A1138" s="8">
        <v>4235</v>
      </c>
      <c r="B1138" s="8" t="s">
        <v>142</v>
      </c>
      <c r="C1138" s="7">
        <f>SUM(C1139:C1147)</f>
        <v>0</v>
      </c>
    </row>
    <row r="1139" spans="1:3" x14ac:dyDescent="0.25">
      <c r="A1139" s="2">
        <v>423505</v>
      </c>
      <c r="B1139" s="2" t="s">
        <v>507</v>
      </c>
      <c r="C1139" s="4">
        <v>0</v>
      </c>
    </row>
    <row r="1140" spans="1:3" x14ac:dyDescent="0.25">
      <c r="A1140" s="2">
        <v>423510</v>
      </c>
      <c r="B1140" s="2" t="s">
        <v>667</v>
      </c>
      <c r="C1140" s="4">
        <v>0</v>
      </c>
    </row>
    <row r="1141" spans="1:3" x14ac:dyDescent="0.25">
      <c r="A1141" s="2">
        <v>423515</v>
      </c>
      <c r="B1141" s="2" t="s">
        <v>668</v>
      </c>
      <c r="C1141" s="4">
        <v>0</v>
      </c>
    </row>
    <row r="1142" spans="1:3" x14ac:dyDescent="0.25">
      <c r="A1142" s="2">
        <v>423520</v>
      </c>
      <c r="B1142" s="2" t="s">
        <v>669</v>
      </c>
      <c r="C1142" s="4">
        <v>0</v>
      </c>
    </row>
    <row r="1143" spans="1:3" x14ac:dyDescent="0.25">
      <c r="A1143" s="2">
        <v>423525</v>
      </c>
      <c r="B1143" s="2" t="s">
        <v>670</v>
      </c>
      <c r="C1143" s="4">
        <v>0</v>
      </c>
    </row>
    <row r="1144" spans="1:3" x14ac:dyDescent="0.25">
      <c r="A1144" s="2">
        <v>423530</v>
      </c>
      <c r="B1144" s="2" t="s">
        <v>671</v>
      </c>
      <c r="C1144" s="4">
        <v>0</v>
      </c>
    </row>
    <row r="1145" spans="1:3" x14ac:dyDescent="0.25">
      <c r="A1145" s="2">
        <v>423535</v>
      </c>
      <c r="B1145" s="2" t="s">
        <v>672</v>
      </c>
      <c r="C1145" s="4">
        <v>0</v>
      </c>
    </row>
    <row r="1146" spans="1:3" x14ac:dyDescent="0.25">
      <c r="A1146" s="2">
        <v>423540</v>
      </c>
      <c r="B1146" s="2" t="s">
        <v>673</v>
      </c>
      <c r="C1146" s="4">
        <v>0</v>
      </c>
    </row>
    <row r="1147" spans="1:3" x14ac:dyDescent="0.25">
      <c r="A1147" s="2">
        <v>423541</v>
      </c>
      <c r="B1147" s="2" t="s">
        <v>674</v>
      </c>
      <c r="C1147" s="4">
        <v>0</v>
      </c>
    </row>
    <row r="1148" spans="1:3" x14ac:dyDescent="0.25">
      <c r="A1148" s="8">
        <v>4240</v>
      </c>
      <c r="B1148" s="8" t="s">
        <v>675</v>
      </c>
      <c r="C1148" s="7">
        <f>SUM(C1149:C1157)</f>
        <v>0</v>
      </c>
    </row>
    <row r="1149" spans="1:3" x14ac:dyDescent="0.25">
      <c r="A1149" s="2">
        <v>424005</v>
      </c>
      <c r="B1149" s="2" t="s">
        <v>19</v>
      </c>
      <c r="C1149" s="4">
        <v>0</v>
      </c>
    </row>
    <row r="1150" spans="1:3" x14ac:dyDescent="0.25">
      <c r="A1150" s="2">
        <v>424010</v>
      </c>
      <c r="B1150" s="2" t="s">
        <v>25</v>
      </c>
      <c r="C1150" s="4">
        <v>0</v>
      </c>
    </row>
    <row r="1151" spans="1:3" x14ac:dyDescent="0.25">
      <c r="A1151" s="2">
        <v>424015</v>
      </c>
      <c r="B1151" s="2" t="s">
        <v>27</v>
      </c>
      <c r="C1151" s="4">
        <v>0</v>
      </c>
    </row>
    <row r="1152" spans="1:3" x14ac:dyDescent="0.25">
      <c r="A1152" s="2">
        <v>424020</v>
      </c>
      <c r="B1152" s="2" t="s">
        <v>32</v>
      </c>
      <c r="C1152" s="4">
        <v>0</v>
      </c>
    </row>
    <row r="1153" spans="1:3" x14ac:dyDescent="0.25">
      <c r="A1153" s="2">
        <v>424025</v>
      </c>
      <c r="B1153" s="2" t="s">
        <v>37</v>
      </c>
      <c r="C1153" s="4">
        <v>0</v>
      </c>
    </row>
    <row r="1154" spans="1:3" x14ac:dyDescent="0.25">
      <c r="A1154" s="2">
        <v>424045</v>
      </c>
      <c r="B1154" s="2" t="s">
        <v>44</v>
      </c>
      <c r="C1154" s="4">
        <v>0</v>
      </c>
    </row>
    <row r="1155" spans="1:3" x14ac:dyDescent="0.25">
      <c r="A1155" s="2">
        <v>424055</v>
      </c>
      <c r="B1155" s="2" t="s">
        <v>47</v>
      </c>
      <c r="C1155" s="4">
        <v>0</v>
      </c>
    </row>
    <row r="1156" spans="1:3" x14ac:dyDescent="0.25">
      <c r="A1156" s="2">
        <v>424060</v>
      </c>
      <c r="B1156" s="2" t="s">
        <v>52</v>
      </c>
      <c r="C1156" s="4">
        <v>0</v>
      </c>
    </row>
    <row r="1157" spans="1:3" x14ac:dyDescent="0.25">
      <c r="A1157" s="2">
        <v>424061</v>
      </c>
      <c r="B1157" s="2" t="s">
        <v>676</v>
      </c>
      <c r="C1157" s="4">
        <v>0</v>
      </c>
    </row>
    <row r="1158" spans="1:3" x14ac:dyDescent="0.25">
      <c r="A1158" s="8">
        <v>4243</v>
      </c>
      <c r="B1158" s="8" t="s">
        <v>677</v>
      </c>
      <c r="C1158" s="7">
        <f>SUM(C1159:C1162)</f>
        <v>0</v>
      </c>
    </row>
    <row r="1159" spans="1:3" x14ac:dyDescent="0.25">
      <c r="A1159" s="2">
        <v>424305</v>
      </c>
      <c r="B1159" s="2" t="s">
        <v>678</v>
      </c>
      <c r="C1159" s="4">
        <v>0</v>
      </c>
    </row>
    <row r="1160" spans="1:3" x14ac:dyDescent="0.25">
      <c r="A1160" s="2">
        <v>424310</v>
      </c>
      <c r="B1160" s="2" t="s">
        <v>679</v>
      </c>
      <c r="C1160" s="4">
        <v>0</v>
      </c>
    </row>
    <row r="1161" spans="1:3" x14ac:dyDescent="0.25">
      <c r="A1161" s="2">
        <v>424315</v>
      </c>
      <c r="B1161" s="2" t="s">
        <v>680</v>
      </c>
      <c r="C1161" s="4">
        <v>0</v>
      </c>
    </row>
    <row r="1162" spans="1:3" x14ac:dyDescent="0.25">
      <c r="A1162" s="2">
        <v>424316</v>
      </c>
      <c r="B1162" s="2" t="s">
        <v>681</v>
      </c>
      <c r="C1162" s="4">
        <v>0</v>
      </c>
    </row>
    <row r="1163" spans="1:3" x14ac:dyDescent="0.25">
      <c r="A1163" s="8">
        <v>4245</v>
      </c>
      <c r="B1163" s="8" t="s">
        <v>682</v>
      </c>
      <c r="C1163" s="7">
        <f>SUM(C1164:C1173)</f>
        <v>0</v>
      </c>
    </row>
    <row r="1164" spans="1:3" x14ac:dyDescent="0.25">
      <c r="A1164" s="2">
        <v>424504</v>
      </c>
      <c r="B1164" s="2" t="s">
        <v>229</v>
      </c>
      <c r="C1164" s="4">
        <v>0</v>
      </c>
    </row>
    <row r="1165" spans="1:3" x14ac:dyDescent="0.25">
      <c r="A1165" s="2">
        <v>424508</v>
      </c>
      <c r="B1165" s="2" t="s">
        <v>233</v>
      </c>
      <c r="C1165" s="4">
        <v>0</v>
      </c>
    </row>
    <row r="1166" spans="1:3" x14ac:dyDescent="0.25">
      <c r="A1166" s="2">
        <v>424516</v>
      </c>
      <c r="B1166" s="2" t="s">
        <v>234</v>
      </c>
      <c r="C1166" s="4">
        <v>0</v>
      </c>
    </row>
    <row r="1167" spans="1:3" x14ac:dyDescent="0.25">
      <c r="A1167" s="2">
        <v>424520</v>
      </c>
      <c r="B1167" s="2" t="s">
        <v>245</v>
      </c>
      <c r="C1167" s="4">
        <v>0</v>
      </c>
    </row>
    <row r="1168" spans="1:3" x14ac:dyDescent="0.25">
      <c r="A1168" s="2">
        <v>424524</v>
      </c>
      <c r="B1168" s="2" t="s">
        <v>240</v>
      </c>
      <c r="C1168" s="4">
        <v>0</v>
      </c>
    </row>
    <row r="1169" spans="1:3" x14ac:dyDescent="0.25">
      <c r="A1169" s="2">
        <v>424528</v>
      </c>
      <c r="B1169" s="2" t="s">
        <v>241</v>
      </c>
      <c r="C1169" s="4">
        <v>0</v>
      </c>
    </row>
    <row r="1170" spans="1:3" x14ac:dyDescent="0.25">
      <c r="A1170" s="2">
        <v>424532</v>
      </c>
      <c r="B1170" s="2" t="s">
        <v>242</v>
      </c>
      <c r="C1170" s="4">
        <v>0</v>
      </c>
    </row>
    <row r="1171" spans="1:3" x14ac:dyDescent="0.25">
      <c r="A1171" s="2">
        <v>424536</v>
      </c>
      <c r="B1171" s="2" t="s">
        <v>243</v>
      </c>
      <c r="C1171" s="4">
        <v>0</v>
      </c>
    </row>
    <row r="1172" spans="1:3" x14ac:dyDescent="0.25">
      <c r="A1172" s="2">
        <v>424540</v>
      </c>
      <c r="B1172" s="2" t="s">
        <v>244</v>
      </c>
      <c r="C1172" s="4">
        <v>0</v>
      </c>
    </row>
    <row r="1173" spans="1:3" x14ac:dyDescent="0.25">
      <c r="A1173" s="2">
        <v>424541</v>
      </c>
      <c r="B1173" s="2" t="s">
        <v>683</v>
      </c>
      <c r="C1173" s="4">
        <v>0</v>
      </c>
    </row>
    <row r="1174" spans="1:3" x14ac:dyDescent="0.25">
      <c r="A1174" s="8">
        <v>4248</v>
      </c>
      <c r="B1174" s="8" t="s">
        <v>684</v>
      </c>
      <c r="C1174" s="7">
        <f>SUM(C1175:C1176)</f>
        <v>0</v>
      </c>
    </row>
    <row r="1175" spans="1:3" x14ac:dyDescent="0.25">
      <c r="A1175" s="2">
        <v>424805</v>
      </c>
      <c r="B1175" s="2" t="s">
        <v>296</v>
      </c>
      <c r="C1175" s="4">
        <v>0</v>
      </c>
    </row>
    <row r="1176" spans="1:3" x14ac:dyDescent="0.25">
      <c r="A1176" s="2">
        <v>424806</v>
      </c>
      <c r="B1176" s="2" t="s">
        <v>685</v>
      </c>
      <c r="C1176" s="4">
        <v>0</v>
      </c>
    </row>
    <row r="1177" spans="1:3" x14ac:dyDescent="0.25">
      <c r="A1177" s="8">
        <v>4250</v>
      </c>
      <c r="B1177" s="8" t="s">
        <v>686</v>
      </c>
      <c r="C1177" s="7">
        <f>SUM(C1178:C1188)</f>
        <v>0</v>
      </c>
    </row>
    <row r="1178" spans="1:3" x14ac:dyDescent="0.25">
      <c r="A1178" s="2">
        <v>425005</v>
      </c>
      <c r="B1178" s="2" t="s">
        <v>180</v>
      </c>
      <c r="C1178" s="4">
        <v>0</v>
      </c>
    </row>
    <row r="1179" spans="1:3" x14ac:dyDescent="0.25">
      <c r="A1179" s="2">
        <v>425010</v>
      </c>
      <c r="B1179" s="2" t="s">
        <v>687</v>
      </c>
      <c r="C1179" s="4">
        <v>0</v>
      </c>
    </row>
    <row r="1180" spans="1:3" x14ac:dyDescent="0.25">
      <c r="A1180" s="2">
        <v>425015</v>
      </c>
      <c r="B1180" s="2" t="s">
        <v>688</v>
      </c>
      <c r="C1180" s="4">
        <v>0</v>
      </c>
    </row>
    <row r="1181" spans="1:3" x14ac:dyDescent="0.25">
      <c r="A1181" s="2">
        <v>425020</v>
      </c>
      <c r="B1181" s="2" t="s">
        <v>689</v>
      </c>
      <c r="C1181" s="4">
        <v>0</v>
      </c>
    </row>
    <row r="1182" spans="1:3" x14ac:dyDescent="0.25">
      <c r="A1182" s="2">
        <v>425025</v>
      </c>
      <c r="B1182" s="2" t="s">
        <v>690</v>
      </c>
      <c r="C1182" s="4">
        <v>0</v>
      </c>
    </row>
    <row r="1183" spans="1:3" x14ac:dyDescent="0.25">
      <c r="A1183" s="2">
        <v>425030</v>
      </c>
      <c r="B1183" s="2" t="s">
        <v>691</v>
      </c>
      <c r="C1183" s="4">
        <v>0</v>
      </c>
    </row>
    <row r="1184" spans="1:3" x14ac:dyDescent="0.25">
      <c r="A1184" s="2">
        <v>425035</v>
      </c>
      <c r="B1184" s="2" t="s">
        <v>692</v>
      </c>
      <c r="C1184" s="4">
        <v>0</v>
      </c>
    </row>
    <row r="1185" spans="1:3" x14ac:dyDescent="0.25">
      <c r="A1185" s="2">
        <v>425040</v>
      </c>
      <c r="B1185" s="2" t="s">
        <v>693</v>
      </c>
      <c r="C1185" s="4">
        <v>0</v>
      </c>
    </row>
    <row r="1186" spans="1:3" x14ac:dyDescent="0.25">
      <c r="A1186" s="2">
        <v>425045</v>
      </c>
      <c r="B1186" s="2" t="s">
        <v>694</v>
      </c>
      <c r="C1186" s="4">
        <v>0</v>
      </c>
    </row>
    <row r="1187" spans="1:3" x14ac:dyDescent="0.25">
      <c r="A1187" s="2">
        <v>425050</v>
      </c>
      <c r="B1187" s="2" t="s">
        <v>695</v>
      </c>
      <c r="C1187" s="4">
        <v>0</v>
      </c>
    </row>
    <row r="1188" spans="1:3" x14ac:dyDescent="0.25">
      <c r="A1188" s="2">
        <v>425051</v>
      </c>
      <c r="B1188" s="2" t="s">
        <v>696</v>
      </c>
      <c r="C1188" s="4">
        <v>0</v>
      </c>
    </row>
    <row r="1189" spans="1:3" x14ac:dyDescent="0.25">
      <c r="A1189" s="8">
        <v>4255</v>
      </c>
      <c r="B1189" s="8" t="s">
        <v>544</v>
      </c>
      <c r="C1189" s="7">
        <f>SUM(C1190:C1194)</f>
        <v>0</v>
      </c>
    </row>
    <row r="1190" spans="1:3" x14ac:dyDescent="0.25">
      <c r="A1190" s="2">
        <v>425505</v>
      </c>
      <c r="B1190" s="2" t="s">
        <v>697</v>
      </c>
      <c r="C1190" s="4">
        <v>0</v>
      </c>
    </row>
    <row r="1191" spans="1:3" x14ac:dyDescent="0.25">
      <c r="A1191" s="2">
        <v>425510</v>
      </c>
      <c r="B1191" s="2" t="s">
        <v>698</v>
      </c>
      <c r="C1191" s="4">
        <v>0</v>
      </c>
    </row>
    <row r="1192" spans="1:3" x14ac:dyDescent="0.25">
      <c r="A1192" s="2">
        <v>425515</v>
      </c>
      <c r="B1192" s="2" t="s">
        <v>699</v>
      </c>
      <c r="C1192" s="4">
        <v>0</v>
      </c>
    </row>
    <row r="1193" spans="1:3" x14ac:dyDescent="0.25">
      <c r="A1193" s="2">
        <v>425520</v>
      </c>
      <c r="B1193" s="2" t="s">
        <v>700</v>
      </c>
      <c r="C1193" s="4">
        <v>0</v>
      </c>
    </row>
    <row r="1194" spans="1:3" x14ac:dyDescent="0.25">
      <c r="A1194" s="2">
        <v>425521</v>
      </c>
      <c r="B1194" s="2" t="s">
        <v>701</v>
      </c>
      <c r="C1194" s="4">
        <v>0</v>
      </c>
    </row>
    <row r="1195" spans="1:3" x14ac:dyDescent="0.25">
      <c r="A1195" s="8">
        <v>4265</v>
      </c>
      <c r="B1195" s="8" t="s">
        <v>702</v>
      </c>
      <c r="C1195" s="7">
        <f>SUM(C1196)</f>
        <v>0</v>
      </c>
    </row>
    <row r="1196" spans="1:3" x14ac:dyDescent="0.25">
      <c r="A1196" s="2">
        <v>426501</v>
      </c>
      <c r="B1196" s="2" t="s">
        <v>703</v>
      </c>
      <c r="C1196" s="4">
        <v>0</v>
      </c>
    </row>
    <row r="1197" spans="1:3" x14ac:dyDescent="0.25">
      <c r="A1197" s="8">
        <v>4275</v>
      </c>
      <c r="B1197" s="8" t="s">
        <v>704</v>
      </c>
      <c r="C1197" s="7">
        <f>SUM(C1198)</f>
        <v>0</v>
      </c>
    </row>
    <row r="1198" spans="1:3" x14ac:dyDescent="0.25">
      <c r="A1198" s="2">
        <v>427501</v>
      </c>
      <c r="B1198" s="2" t="s">
        <v>705</v>
      </c>
      <c r="C1198" s="4">
        <v>0</v>
      </c>
    </row>
    <row r="1199" spans="1:3" x14ac:dyDescent="0.25">
      <c r="A1199" s="8">
        <v>4295</v>
      </c>
      <c r="B1199" s="8" t="s">
        <v>343</v>
      </c>
      <c r="C1199" s="7">
        <v>0</v>
      </c>
    </row>
    <row r="1200" spans="1:3" x14ac:dyDescent="0.25">
      <c r="A1200" s="2">
        <v>429505</v>
      </c>
      <c r="B1200" s="2" t="s">
        <v>706</v>
      </c>
      <c r="C1200" s="4">
        <v>0</v>
      </c>
    </row>
    <row r="1201" spans="1:4" x14ac:dyDescent="0.25">
      <c r="A1201" s="2">
        <v>429510</v>
      </c>
      <c r="B1201" s="2" t="s">
        <v>707</v>
      </c>
      <c r="C1201" s="4">
        <v>0</v>
      </c>
    </row>
    <row r="1202" spans="1:4" x14ac:dyDescent="0.25">
      <c r="A1202" s="2">
        <v>429515</v>
      </c>
      <c r="B1202" s="2" t="s">
        <v>708</v>
      </c>
      <c r="C1202" s="4">
        <v>0</v>
      </c>
    </row>
    <row r="1203" spans="1:4" x14ac:dyDescent="0.25">
      <c r="A1203" s="2">
        <v>429520</v>
      </c>
      <c r="B1203" s="2" t="s">
        <v>709</v>
      </c>
      <c r="C1203" s="4">
        <v>0</v>
      </c>
    </row>
    <row r="1204" spans="1:4" x14ac:dyDescent="0.25">
      <c r="A1204" s="2">
        <v>429525</v>
      </c>
      <c r="B1204" s="2" t="s">
        <v>710</v>
      </c>
      <c r="C1204" s="4">
        <v>0</v>
      </c>
    </row>
    <row r="1205" spans="1:4" x14ac:dyDescent="0.25">
      <c r="A1205" s="2">
        <v>429530</v>
      </c>
      <c r="B1205" s="2" t="s">
        <v>711</v>
      </c>
      <c r="C1205" s="4">
        <v>0</v>
      </c>
    </row>
    <row r="1206" spans="1:4" x14ac:dyDescent="0.25">
      <c r="A1206" s="2">
        <v>429535</v>
      </c>
      <c r="B1206" s="2" t="s">
        <v>712</v>
      </c>
      <c r="C1206" s="4">
        <v>0</v>
      </c>
    </row>
    <row r="1207" spans="1:4" x14ac:dyDescent="0.25">
      <c r="A1207" s="2">
        <v>429540</v>
      </c>
      <c r="B1207" s="2" t="s">
        <v>583</v>
      </c>
      <c r="C1207" s="4">
        <v>0</v>
      </c>
    </row>
    <row r="1208" spans="1:4" x14ac:dyDescent="0.25">
      <c r="A1208" s="2">
        <v>429541</v>
      </c>
      <c r="B1208" s="2" t="s">
        <v>713</v>
      </c>
      <c r="C1208" s="4">
        <v>0</v>
      </c>
    </row>
    <row r="1209" spans="1:4" x14ac:dyDescent="0.25">
      <c r="A1209" s="31">
        <v>5</v>
      </c>
      <c r="B1209" s="31" t="s">
        <v>714</v>
      </c>
      <c r="C1209" s="32">
        <f>C1210+C1403+C1579+C1630+C1636</f>
        <v>270678956</v>
      </c>
      <c r="D1209" s="61">
        <f>+C1209</f>
        <v>270678956</v>
      </c>
    </row>
    <row r="1210" spans="1:4" x14ac:dyDescent="0.25">
      <c r="A1210" s="53">
        <v>51</v>
      </c>
      <c r="B1210" s="53" t="s">
        <v>715</v>
      </c>
      <c r="C1210" s="54">
        <f>C1211+C1233+C1243+C1256+C1272+C1275+C1294+C1317+C1325+C1342+C1348+C1373+C1398</f>
        <v>215466002</v>
      </c>
    </row>
    <row r="1211" spans="1:4" x14ac:dyDescent="0.25">
      <c r="A1211" s="9">
        <v>5105</v>
      </c>
      <c r="B1211" s="9" t="s">
        <v>992</v>
      </c>
      <c r="C1211" s="10">
        <f>SUM(C1212:C1232)</f>
        <v>104463484</v>
      </c>
    </row>
    <row r="1212" spans="1:4" x14ac:dyDescent="0.25">
      <c r="A1212" s="11">
        <v>510501</v>
      </c>
      <c r="B1212" s="11" t="s">
        <v>1063</v>
      </c>
      <c r="C1212" s="12"/>
    </row>
    <row r="1213" spans="1:4" x14ac:dyDescent="0.25">
      <c r="A1213" s="11">
        <v>510505</v>
      </c>
      <c r="B1213" s="11" t="s">
        <v>1059</v>
      </c>
      <c r="C1213" s="10"/>
    </row>
    <row r="1214" spans="1:4" x14ac:dyDescent="0.25">
      <c r="A1214" s="11">
        <v>510506</v>
      </c>
      <c r="B1214" s="11" t="s">
        <v>978</v>
      </c>
      <c r="C1214" s="12">
        <v>67926314</v>
      </c>
    </row>
    <row r="1215" spans="1:4" x14ac:dyDescent="0.25">
      <c r="A1215" s="11">
        <v>510520</v>
      </c>
      <c r="B1215" s="11" t="s">
        <v>982</v>
      </c>
      <c r="C1215" s="12">
        <v>2296600</v>
      </c>
    </row>
    <row r="1216" spans="1:4" x14ac:dyDescent="0.25">
      <c r="A1216" s="11"/>
      <c r="B1216" s="11" t="s">
        <v>1045</v>
      </c>
      <c r="C1216" s="12">
        <v>2503426</v>
      </c>
    </row>
    <row r="1217" spans="1:3" x14ac:dyDescent="0.25">
      <c r="A1217" s="11">
        <v>510530</v>
      </c>
      <c r="B1217" s="11" t="s">
        <v>983</v>
      </c>
      <c r="C1217" s="12">
        <v>5869148</v>
      </c>
    </row>
    <row r="1218" spans="1:3" x14ac:dyDescent="0.25">
      <c r="A1218" s="11">
        <v>510533</v>
      </c>
      <c r="B1218" s="11" t="s">
        <v>469</v>
      </c>
      <c r="C1218" s="12">
        <v>704088</v>
      </c>
    </row>
    <row r="1219" spans="1:3" x14ac:dyDescent="0.25">
      <c r="A1219" s="11">
        <v>510536</v>
      </c>
      <c r="B1219" s="11" t="s">
        <v>471</v>
      </c>
      <c r="C1219" s="12">
        <v>5869148</v>
      </c>
    </row>
    <row r="1220" spans="1:3" x14ac:dyDescent="0.25">
      <c r="A1220" s="11">
        <v>510541</v>
      </c>
      <c r="B1220" s="11" t="s">
        <v>984</v>
      </c>
      <c r="C1220" s="12">
        <v>2830267</v>
      </c>
    </row>
    <row r="1221" spans="1:3" x14ac:dyDescent="0.25">
      <c r="A1221" s="11">
        <v>510545</v>
      </c>
      <c r="B1221" s="11" t="s">
        <v>1135</v>
      </c>
      <c r="C1221" s="12">
        <v>487340</v>
      </c>
    </row>
    <row r="1222" spans="1:3" x14ac:dyDescent="0.25">
      <c r="A1222" s="11">
        <v>510548</v>
      </c>
      <c r="B1222" s="11" t="s">
        <v>985</v>
      </c>
      <c r="C1222" s="12"/>
    </row>
    <row r="1223" spans="1:3" x14ac:dyDescent="0.25">
      <c r="A1223" s="11">
        <v>510550</v>
      </c>
      <c r="B1223" s="11" t="s">
        <v>786</v>
      </c>
      <c r="C1223" s="12">
        <v>120000</v>
      </c>
    </row>
    <row r="1224" spans="1:3" x14ac:dyDescent="0.25">
      <c r="A1224" s="11">
        <v>510551</v>
      </c>
      <c r="B1224" s="11" t="s">
        <v>492</v>
      </c>
      <c r="C1224" s="12">
        <v>799970</v>
      </c>
    </row>
    <row r="1225" spans="1:3" x14ac:dyDescent="0.25">
      <c r="A1225" s="11">
        <v>510563</v>
      </c>
      <c r="B1225" s="11" t="s">
        <v>1041</v>
      </c>
      <c r="C1225" s="12">
        <v>899000</v>
      </c>
    </row>
    <row r="1226" spans="1:3" x14ac:dyDescent="0.25">
      <c r="A1226" s="11">
        <v>510568</v>
      </c>
      <c r="B1226" s="11" t="s">
        <v>986</v>
      </c>
      <c r="C1226" s="12">
        <v>3373498</v>
      </c>
    </row>
    <row r="1227" spans="1:3" x14ac:dyDescent="0.25">
      <c r="A1227" s="11">
        <v>510569</v>
      </c>
      <c r="B1227" s="11" t="s">
        <v>987</v>
      </c>
      <c r="C1227" s="12"/>
    </row>
    <row r="1228" spans="1:3" x14ac:dyDescent="0.25">
      <c r="A1228" s="11">
        <v>510570</v>
      </c>
      <c r="B1228" s="11" t="s">
        <v>988</v>
      </c>
      <c r="C1228" s="12">
        <v>8100757</v>
      </c>
    </row>
    <row r="1229" spans="1:3" x14ac:dyDescent="0.25">
      <c r="A1229" s="11">
        <v>510571</v>
      </c>
      <c r="B1229" s="11" t="s">
        <v>1058</v>
      </c>
      <c r="C1229" s="12"/>
    </row>
    <row r="1230" spans="1:3" x14ac:dyDescent="0.25">
      <c r="A1230" s="11">
        <v>510572</v>
      </c>
      <c r="B1230" s="11" t="s">
        <v>989</v>
      </c>
      <c r="C1230" s="12">
        <v>2683928</v>
      </c>
    </row>
    <row r="1231" spans="1:3" x14ac:dyDescent="0.25">
      <c r="A1231" s="11">
        <v>510575</v>
      </c>
      <c r="B1231" s="11" t="s">
        <v>990</v>
      </c>
      <c r="C1231" s="12"/>
    </row>
    <row r="1232" spans="1:3" x14ac:dyDescent="0.25">
      <c r="A1232" s="11">
        <v>510578</v>
      </c>
      <c r="B1232" s="11" t="s">
        <v>991</v>
      </c>
      <c r="C1232" s="12"/>
    </row>
    <row r="1233" spans="1:3" x14ac:dyDescent="0.25">
      <c r="A1233" s="8">
        <v>5110</v>
      </c>
      <c r="B1233" s="8" t="s">
        <v>141</v>
      </c>
      <c r="C1233" s="7">
        <f>SUM(C1234:C1242)</f>
        <v>4501815</v>
      </c>
    </row>
    <row r="1234" spans="1:3" x14ac:dyDescent="0.25">
      <c r="A1234" s="2">
        <v>511001</v>
      </c>
      <c r="B1234" s="2" t="s">
        <v>993</v>
      </c>
      <c r="C1234" s="4">
        <v>400000</v>
      </c>
    </row>
    <row r="1235" spans="1:3" x14ac:dyDescent="0.25">
      <c r="A1235" s="2">
        <v>511005</v>
      </c>
      <c r="B1235" s="2" t="s">
        <v>721</v>
      </c>
      <c r="C1235" s="4">
        <v>0</v>
      </c>
    </row>
    <row r="1236" spans="1:3" x14ac:dyDescent="0.25">
      <c r="A1236" s="2">
        <v>511010</v>
      </c>
      <c r="B1236" s="2" t="s">
        <v>722</v>
      </c>
      <c r="C1236" s="4"/>
    </row>
    <row r="1237" spans="1:3" x14ac:dyDescent="0.25">
      <c r="A1237" s="2">
        <v>511015</v>
      </c>
      <c r="B1237" s="2" t="s">
        <v>723</v>
      </c>
      <c r="C1237" s="4">
        <v>0</v>
      </c>
    </row>
    <row r="1238" spans="1:3" x14ac:dyDescent="0.25">
      <c r="A1238" s="2">
        <v>511020</v>
      </c>
      <c r="B1238" s="2" t="s">
        <v>724</v>
      </c>
      <c r="C1238" s="4">
        <v>0</v>
      </c>
    </row>
    <row r="1239" spans="1:3" x14ac:dyDescent="0.25">
      <c r="A1239" s="2">
        <v>511025</v>
      </c>
      <c r="B1239" s="2" t="s">
        <v>725</v>
      </c>
      <c r="C1239" s="4"/>
    </row>
    <row r="1240" spans="1:3" x14ac:dyDescent="0.25">
      <c r="A1240" s="2">
        <v>511030</v>
      </c>
      <c r="B1240" s="2" t="s">
        <v>726</v>
      </c>
      <c r="C1240" s="4">
        <v>3000000</v>
      </c>
    </row>
    <row r="1241" spans="1:3" x14ac:dyDescent="0.25">
      <c r="A1241" s="2">
        <v>511035</v>
      </c>
      <c r="B1241" s="2" t="s">
        <v>727</v>
      </c>
      <c r="C1241" s="4"/>
    </row>
    <row r="1242" spans="1:3" x14ac:dyDescent="0.25">
      <c r="A1242" s="2">
        <v>511095</v>
      </c>
      <c r="B1242" s="2" t="s">
        <v>1042</v>
      </c>
      <c r="C1242" s="4">
        <v>1101815</v>
      </c>
    </row>
    <row r="1243" spans="1:3" x14ac:dyDescent="0.25">
      <c r="A1243" s="8">
        <v>5115</v>
      </c>
      <c r="B1243" s="8" t="s">
        <v>728</v>
      </c>
      <c r="C1243" s="7">
        <f>+C1244+C1245+C1246+C1247+C1248+C1249+C1250+C1251+C1252+C1253+C1254+C1255</f>
        <v>1376000</v>
      </c>
    </row>
    <row r="1244" spans="1:3" x14ac:dyDescent="0.25">
      <c r="A1244" s="2">
        <v>511505</v>
      </c>
      <c r="B1244" s="2" t="s">
        <v>729</v>
      </c>
      <c r="C1244" s="4">
        <v>1376000</v>
      </c>
    </row>
    <row r="1245" spans="1:3" x14ac:dyDescent="0.25">
      <c r="A1245" s="2">
        <v>511510</v>
      </c>
      <c r="B1245" s="2" t="s">
        <v>730</v>
      </c>
      <c r="C1245" s="4">
        <v>0</v>
      </c>
    </row>
    <row r="1246" spans="1:3" x14ac:dyDescent="0.25">
      <c r="A1246" s="2">
        <v>511515</v>
      </c>
      <c r="B1246" s="2" t="s">
        <v>447</v>
      </c>
      <c r="C1246" s="4">
        <v>0</v>
      </c>
    </row>
    <row r="1247" spans="1:3" x14ac:dyDescent="0.25">
      <c r="A1247" s="2">
        <v>511520</v>
      </c>
      <c r="B1247" s="2" t="s">
        <v>450</v>
      </c>
      <c r="C1247" s="4">
        <v>0</v>
      </c>
    </row>
    <row r="1248" spans="1:3" x14ac:dyDescent="0.25">
      <c r="A1248" s="2">
        <v>511525</v>
      </c>
      <c r="B1248" s="2" t="s">
        <v>453</v>
      </c>
      <c r="C1248" s="4">
        <v>0</v>
      </c>
    </row>
    <row r="1249" spans="1:3" x14ac:dyDescent="0.25">
      <c r="A1249" s="2">
        <v>511530</v>
      </c>
      <c r="B1249" s="2" t="s">
        <v>731</v>
      </c>
      <c r="C1249" s="4">
        <v>0</v>
      </c>
    </row>
    <row r="1250" spans="1:3" x14ac:dyDescent="0.25">
      <c r="A1250" s="2">
        <v>511535</v>
      </c>
      <c r="B1250" s="2" t="s">
        <v>732</v>
      </c>
      <c r="C1250" s="4">
        <v>0</v>
      </c>
    </row>
    <row r="1251" spans="1:3" x14ac:dyDescent="0.25">
      <c r="A1251" s="2">
        <v>511540</v>
      </c>
      <c r="B1251" s="2" t="s">
        <v>457</v>
      </c>
      <c r="C1251" s="4">
        <v>0</v>
      </c>
    </row>
    <row r="1252" spans="1:3" x14ac:dyDescent="0.25">
      <c r="A1252" s="2">
        <v>511545</v>
      </c>
      <c r="B1252" s="2" t="s">
        <v>733</v>
      </c>
      <c r="C1252" s="4">
        <v>0</v>
      </c>
    </row>
    <row r="1253" spans="1:3" x14ac:dyDescent="0.25">
      <c r="A1253" s="2">
        <v>511550</v>
      </c>
      <c r="B1253" s="2" t="s">
        <v>734</v>
      </c>
      <c r="C1253" s="4">
        <v>0</v>
      </c>
    </row>
    <row r="1254" spans="1:3" x14ac:dyDescent="0.25">
      <c r="A1254" s="2">
        <v>511570</v>
      </c>
      <c r="B1254" s="2" t="s">
        <v>735</v>
      </c>
      <c r="C1254" s="4"/>
    </row>
    <row r="1255" spans="1:3" x14ac:dyDescent="0.25">
      <c r="A1255" s="2">
        <v>511595</v>
      </c>
      <c r="B1255" s="2" t="s">
        <v>720</v>
      </c>
      <c r="C1255" s="4"/>
    </row>
    <row r="1256" spans="1:3" x14ac:dyDescent="0.25">
      <c r="A1256" s="8">
        <v>5120</v>
      </c>
      <c r="B1256" s="8" t="s">
        <v>143</v>
      </c>
      <c r="C1256" s="7">
        <f>+C1260+C1264+C1258</f>
        <v>26400000</v>
      </c>
    </row>
    <row r="1257" spans="1:3" x14ac:dyDescent="0.25">
      <c r="A1257" s="2">
        <v>512005</v>
      </c>
      <c r="B1257" s="2" t="s">
        <v>736</v>
      </c>
      <c r="C1257" s="4">
        <v>0</v>
      </c>
    </row>
    <row r="1258" spans="1:3" x14ac:dyDescent="0.25">
      <c r="A1258" s="2">
        <v>512010</v>
      </c>
      <c r="B1258" s="2" t="s">
        <v>737</v>
      </c>
      <c r="C1258" s="4">
        <v>9840000</v>
      </c>
    </row>
    <row r="1259" spans="1:3" x14ac:dyDescent="0.25">
      <c r="A1259" s="2">
        <v>512015</v>
      </c>
      <c r="B1259" s="2" t="s">
        <v>738</v>
      </c>
      <c r="C1259" s="4">
        <v>0</v>
      </c>
    </row>
    <row r="1260" spans="1:3" x14ac:dyDescent="0.25">
      <c r="A1260" s="2">
        <v>512020</v>
      </c>
      <c r="B1260" s="2" t="s">
        <v>739</v>
      </c>
      <c r="C1260" s="4"/>
    </row>
    <row r="1261" spans="1:3" x14ac:dyDescent="0.25">
      <c r="A1261" s="2">
        <v>512025</v>
      </c>
      <c r="B1261" s="2" t="s">
        <v>740</v>
      </c>
      <c r="C1261" s="4">
        <v>0</v>
      </c>
    </row>
    <row r="1262" spans="1:3" x14ac:dyDescent="0.25">
      <c r="A1262" s="2">
        <v>512030</v>
      </c>
      <c r="B1262" s="2" t="s">
        <v>741</v>
      </c>
      <c r="C1262" s="4">
        <v>0</v>
      </c>
    </row>
    <row r="1263" spans="1:3" x14ac:dyDescent="0.25">
      <c r="A1263" s="2">
        <v>512035</v>
      </c>
      <c r="B1263" s="2" t="s">
        <v>742</v>
      </c>
      <c r="C1263" s="4">
        <v>0</v>
      </c>
    </row>
    <row r="1264" spans="1:3" x14ac:dyDescent="0.25">
      <c r="A1264" s="2">
        <v>512040</v>
      </c>
      <c r="B1264" s="2" t="s">
        <v>743</v>
      </c>
      <c r="C1264" s="4">
        <v>16560000</v>
      </c>
    </row>
    <row r="1265" spans="1:3" x14ac:dyDescent="0.25">
      <c r="A1265" s="2">
        <v>512045</v>
      </c>
      <c r="B1265" s="2" t="s">
        <v>744</v>
      </c>
      <c r="C1265" s="4">
        <v>0</v>
      </c>
    </row>
    <row r="1266" spans="1:3" x14ac:dyDescent="0.25">
      <c r="A1266" s="2">
        <v>512050</v>
      </c>
      <c r="B1266" s="2" t="s">
        <v>745</v>
      </c>
      <c r="C1266" s="4">
        <v>0</v>
      </c>
    </row>
    <row r="1267" spans="1:3" x14ac:dyDescent="0.25">
      <c r="A1267" s="2">
        <v>512055</v>
      </c>
      <c r="B1267" s="2" t="s">
        <v>746</v>
      </c>
      <c r="C1267" s="4">
        <v>0</v>
      </c>
    </row>
    <row r="1268" spans="1:3" x14ac:dyDescent="0.25">
      <c r="A1268" s="2">
        <v>512060</v>
      </c>
      <c r="B1268" s="2" t="s">
        <v>747</v>
      </c>
      <c r="C1268" s="4">
        <v>0</v>
      </c>
    </row>
    <row r="1269" spans="1:3" x14ac:dyDescent="0.25">
      <c r="A1269" s="2">
        <v>512065</v>
      </c>
      <c r="B1269" s="2" t="s">
        <v>748</v>
      </c>
      <c r="C1269" s="4">
        <v>0</v>
      </c>
    </row>
    <row r="1270" spans="1:3" x14ac:dyDescent="0.25">
      <c r="A1270" s="2">
        <v>512070</v>
      </c>
      <c r="B1270" s="2" t="s">
        <v>749</v>
      </c>
      <c r="C1270" s="4">
        <v>0</v>
      </c>
    </row>
    <row r="1271" spans="1:3" x14ac:dyDescent="0.25">
      <c r="A1271" s="2">
        <v>512095</v>
      </c>
      <c r="B1271" s="2" t="s">
        <v>720</v>
      </c>
      <c r="C1271" s="4">
        <v>0</v>
      </c>
    </row>
    <row r="1272" spans="1:3" x14ac:dyDescent="0.25">
      <c r="A1272" s="8">
        <v>5125</v>
      </c>
      <c r="B1272" s="8" t="s">
        <v>750</v>
      </c>
      <c r="C1272" s="7">
        <f>+C1273+C1274</f>
        <v>540000</v>
      </c>
    </row>
    <row r="1273" spans="1:3" x14ac:dyDescent="0.25">
      <c r="A1273" s="2">
        <v>512505</v>
      </c>
      <c r="B1273" s="2" t="s">
        <v>751</v>
      </c>
      <c r="C1273" s="4">
        <v>0</v>
      </c>
    </row>
    <row r="1274" spans="1:3" x14ac:dyDescent="0.25">
      <c r="A1274" s="2">
        <v>512510</v>
      </c>
      <c r="B1274" s="2" t="s">
        <v>752</v>
      </c>
      <c r="C1274" s="4">
        <v>540000</v>
      </c>
    </row>
    <row r="1275" spans="1:3" x14ac:dyDescent="0.25">
      <c r="A1275" s="8">
        <v>5130</v>
      </c>
      <c r="B1275" s="8" t="s">
        <v>318</v>
      </c>
      <c r="C1275" s="7">
        <f>SUM(C1276:C1293)</f>
        <v>4319006</v>
      </c>
    </row>
    <row r="1276" spans="1:3" x14ac:dyDescent="0.25">
      <c r="A1276" s="2">
        <v>513005</v>
      </c>
      <c r="B1276" s="2" t="s">
        <v>753</v>
      </c>
      <c r="C1276" s="4"/>
    </row>
    <row r="1277" spans="1:3" x14ac:dyDescent="0.25">
      <c r="A1277" s="2">
        <v>513010</v>
      </c>
      <c r="B1277" s="2" t="s">
        <v>754</v>
      </c>
      <c r="C1277" s="4">
        <v>1249215</v>
      </c>
    </row>
    <row r="1278" spans="1:3" x14ac:dyDescent="0.25">
      <c r="A1278" s="2">
        <v>513015</v>
      </c>
      <c r="B1278" s="2" t="s">
        <v>755</v>
      </c>
      <c r="C1278" s="4"/>
    </row>
    <row r="1279" spans="1:3" x14ac:dyDescent="0.25">
      <c r="A1279" s="2">
        <v>513020</v>
      </c>
      <c r="B1279" s="2" t="s">
        <v>756</v>
      </c>
      <c r="C1279" s="4"/>
    </row>
    <row r="1280" spans="1:3" x14ac:dyDescent="0.25">
      <c r="A1280" s="2">
        <v>513025</v>
      </c>
      <c r="B1280" s="2" t="s">
        <v>757</v>
      </c>
      <c r="C1280" s="4"/>
    </row>
    <row r="1281" spans="1:3" x14ac:dyDescent="0.25">
      <c r="A1281" s="2">
        <v>513030</v>
      </c>
      <c r="B1281" s="2" t="s">
        <v>758</v>
      </c>
      <c r="C1281" s="4">
        <v>0</v>
      </c>
    </row>
    <row r="1282" spans="1:3" x14ac:dyDescent="0.25">
      <c r="A1282" s="2">
        <v>513035</v>
      </c>
      <c r="B1282" s="2" t="s">
        <v>759</v>
      </c>
      <c r="C1282" s="4">
        <v>0</v>
      </c>
    </row>
    <row r="1283" spans="1:3" x14ac:dyDescent="0.25">
      <c r="A1283" s="2">
        <v>513040</v>
      </c>
      <c r="B1283" s="2" t="s">
        <v>743</v>
      </c>
      <c r="C1283" s="4">
        <v>897550</v>
      </c>
    </row>
    <row r="1284" spans="1:3" x14ac:dyDescent="0.25">
      <c r="A1284" s="2">
        <v>513045</v>
      </c>
      <c r="B1284" s="2" t="s">
        <v>744</v>
      </c>
      <c r="C1284" s="4">
        <v>0</v>
      </c>
    </row>
    <row r="1285" spans="1:3" x14ac:dyDescent="0.25">
      <c r="A1285" s="2">
        <v>513050</v>
      </c>
      <c r="B1285" s="2" t="s">
        <v>745</v>
      </c>
      <c r="C1285" s="4">
        <v>0</v>
      </c>
    </row>
    <row r="1286" spans="1:3" x14ac:dyDescent="0.25">
      <c r="A1286" s="2">
        <v>513055</v>
      </c>
      <c r="B1286" s="2" t="s">
        <v>746</v>
      </c>
      <c r="C1286" s="4">
        <v>0</v>
      </c>
    </row>
    <row r="1287" spans="1:3" x14ac:dyDescent="0.25">
      <c r="A1287" s="2">
        <v>513060</v>
      </c>
      <c r="B1287" s="2" t="s">
        <v>760</v>
      </c>
      <c r="C1287" s="4">
        <v>2172241</v>
      </c>
    </row>
    <row r="1288" spans="1:3" x14ac:dyDescent="0.25">
      <c r="A1288" s="2">
        <v>513065</v>
      </c>
      <c r="B1288" s="2" t="s">
        <v>761</v>
      </c>
      <c r="C1288" s="4">
        <v>0</v>
      </c>
    </row>
    <row r="1289" spans="1:3" x14ac:dyDescent="0.25">
      <c r="A1289" s="2">
        <v>513070</v>
      </c>
      <c r="B1289" s="2" t="s">
        <v>762</v>
      </c>
      <c r="C1289" s="4">
        <v>0</v>
      </c>
    </row>
    <row r="1290" spans="1:3" x14ac:dyDescent="0.25">
      <c r="A1290" s="2">
        <v>513075</v>
      </c>
      <c r="B1290" s="2" t="s">
        <v>763</v>
      </c>
      <c r="C1290" s="4">
        <v>0</v>
      </c>
    </row>
    <row r="1291" spans="1:3" x14ac:dyDescent="0.25">
      <c r="A1291" s="2">
        <v>513080</v>
      </c>
      <c r="B1291" s="2" t="s">
        <v>764</v>
      </c>
      <c r="C1291" s="4">
        <v>0</v>
      </c>
    </row>
    <row r="1292" spans="1:3" x14ac:dyDescent="0.25">
      <c r="A1292" s="2">
        <v>513085</v>
      </c>
      <c r="B1292" s="2" t="s">
        <v>765</v>
      </c>
      <c r="C1292" s="4">
        <v>0</v>
      </c>
    </row>
    <row r="1293" spans="1:3" x14ac:dyDescent="0.25">
      <c r="A1293" s="2">
        <v>513095</v>
      </c>
      <c r="B1293" s="2" t="s">
        <v>720</v>
      </c>
      <c r="C1293" s="4"/>
    </row>
    <row r="1294" spans="1:3" x14ac:dyDescent="0.25">
      <c r="A1294" s="8">
        <v>5135</v>
      </c>
      <c r="B1294" s="8" t="s">
        <v>766</v>
      </c>
      <c r="C1294" s="7">
        <f>SUM(C1295:C1316)</f>
        <v>8726509</v>
      </c>
    </row>
    <row r="1295" spans="1:3" x14ac:dyDescent="0.25">
      <c r="A1295" s="2">
        <v>513501</v>
      </c>
      <c r="B1295" s="2" t="s">
        <v>999</v>
      </c>
      <c r="C1295" s="4"/>
    </row>
    <row r="1296" spans="1:3" x14ac:dyDescent="0.25">
      <c r="A1296" s="2">
        <v>513502</v>
      </c>
      <c r="B1296" s="2" t="s">
        <v>998</v>
      </c>
      <c r="C1296" s="4"/>
    </row>
    <row r="1297" spans="1:3" x14ac:dyDescent="0.25">
      <c r="A1297" s="2">
        <v>513503</v>
      </c>
      <c r="B1297" s="2" t="s">
        <v>1000</v>
      </c>
      <c r="C1297" s="4"/>
    </row>
    <row r="1298" spans="1:3" x14ac:dyDescent="0.25">
      <c r="A1298" s="2">
        <v>513504</v>
      </c>
      <c r="B1298" s="2" t="s">
        <v>1001</v>
      </c>
      <c r="C1298" s="4">
        <v>124000</v>
      </c>
    </row>
    <row r="1299" spans="1:3" x14ac:dyDescent="0.25">
      <c r="A1299" s="2">
        <v>513505</v>
      </c>
      <c r="B1299" s="2" t="s">
        <v>767</v>
      </c>
      <c r="C1299" s="4">
        <v>368602</v>
      </c>
    </row>
    <row r="1300" spans="1:3" x14ac:dyDescent="0.25">
      <c r="A1300" s="2">
        <v>513509</v>
      </c>
      <c r="B1300" s="2" t="s">
        <v>1064</v>
      </c>
      <c r="C1300" s="4"/>
    </row>
    <row r="1301" spans="1:3" x14ac:dyDescent="0.25">
      <c r="A1301" s="2">
        <v>513510</v>
      </c>
      <c r="B1301" s="2" t="s">
        <v>768</v>
      </c>
      <c r="C1301" s="4">
        <v>230000</v>
      </c>
    </row>
    <row r="1302" spans="1:3" x14ac:dyDescent="0.25">
      <c r="A1302" s="2">
        <v>513515</v>
      </c>
      <c r="B1302" s="2" t="s">
        <v>769</v>
      </c>
      <c r="C1302" s="4">
        <v>1755600</v>
      </c>
    </row>
    <row r="1303" spans="1:3" x14ac:dyDescent="0.25">
      <c r="A1303" s="2">
        <v>513520</v>
      </c>
      <c r="B1303" s="2" t="s">
        <v>770</v>
      </c>
      <c r="C1303" s="4">
        <v>1619429</v>
      </c>
    </row>
    <row r="1304" spans="1:3" x14ac:dyDescent="0.25">
      <c r="A1304" s="2">
        <v>513521</v>
      </c>
      <c r="B1304" s="2" t="s">
        <v>1043</v>
      </c>
      <c r="C1304" s="4"/>
    </row>
    <row r="1305" spans="1:3" x14ac:dyDescent="0.25">
      <c r="A1305" s="2">
        <v>513525</v>
      </c>
      <c r="B1305" s="2" t="s">
        <v>771</v>
      </c>
      <c r="C1305" s="4">
        <v>417088</v>
      </c>
    </row>
    <row r="1306" spans="1:3" x14ac:dyDescent="0.25">
      <c r="A1306" s="2">
        <v>513530</v>
      </c>
      <c r="B1306" s="2" t="s">
        <v>772</v>
      </c>
      <c r="C1306" s="4">
        <v>865880</v>
      </c>
    </row>
    <row r="1307" spans="1:3" x14ac:dyDescent="0.25">
      <c r="A1307" s="2">
        <v>513535</v>
      </c>
      <c r="B1307" s="2" t="s">
        <v>773</v>
      </c>
      <c r="C1307" s="4">
        <v>1926095</v>
      </c>
    </row>
    <row r="1308" spans="1:3" x14ac:dyDescent="0.25">
      <c r="A1308" s="2">
        <v>513536</v>
      </c>
      <c r="B1308" s="2" t="s">
        <v>995</v>
      </c>
      <c r="C1308" s="4"/>
    </row>
    <row r="1309" spans="1:3" x14ac:dyDescent="0.25">
      <c r="A1309" s="2">
        <v>513537</v>
      </c>
      <c r="B1309" s="2" t="s">
        <v>994</v>
      </c>
      <c r="C1309" s="4"/>
    </row>
    <row r="1310" spans="1:3" x14ac:dyDescent="0.25">
      <c r="A1310" s="2">
        <v>513538</v>
      </c>
      <c r="B1310" s="2" t="s">
        <v>996</v>
      </c>
      <c r="C1310" s="4">
        <v>268908</v>
      </c>
    </row>
    <row r="1311" spans="1:3" x14ac:dyDescent="0.25">
      <c r="A1311" s="2">
        <v>513540</v>
      </c>
      <c r="B1311" s="2" t="s">
        <v>774</v>
      </c>
      <c r="C1311" s="4">
        <v>833307</v>
      </c>
    </row>
    <row r="1312" spans="1:3" x14ac:dyDescent="0.25">
      <c r="A1312" s="2">
        <v>513545</v>
      </c>
      <c r="B1312" s="2" t="s">
        <v>775</v>
      </c>
      <c r="C1312" s="4"/>
    </row>
    <row r="1313" spans="1:3" x14ac:dyDescent="0.25">
      <c r="A1313" s="2">
        <v>513550</v>
      </c>
      <c r="B1313" s="2" t="s">
        <v>776</v>
      </c>
      <c r="C1313" s="4">
        <v>92600</v>
      </c>
    </row>
    <row r="1314" spans="1:3" x14ac:dyDescent="0.25">
      <c r="A1314" s="2">
        <v>513555</v>
      </c>
      <c r="B1314" s="2" t="s">
        <v>777</v>
      </c>
      <c r="C1314" s="4"/>
    </row>
    <row r="1315" spans="1:3" x14ac:dyDescent="0.25">
      <c r="A1315" s="2">
        <v>513560</v>
      </c>
      <c r="B1315" s="2" t="s">
        <v>997</v>
      </c>
      <c r="C1315" s="4">
        <v>60000</v>
      </c>
    </row>
    <row r="1316" spans="1:3" x14ac:dyDescent="0.25">
      <c r="A1316" s="2">
        <v>513595</v>
      </c>
      <c r="B1316" s="2" t="s">
        <v>720</v>
      </c>
      <c r="C1316" s="4">
        <v>165000</v>
      </c>
    </row>
    <row r="1317" spans="1:3" x14ac:dyDescent="0.25">
      <c r="A1317" s="8">
        <v>5140</v>
      </c>
      <c r="B1317" s="8" t="s">
        <v>394</v>
      </c>
      <c r="C1317" s="7">
        <f>+C1320+C1324</f>
        <v>1602800</v>
      </c>
    </row>
    <row r="1318" spans="1:3" x14ac:dyDescent="0.25">
      <c r="A1318" s="2">
        <v>514001</v>
      </c>
      <c r="B1318" s="2" t="s">
        <v>1000</v>
      </c>
      <c r="C1318" s="4"/>
    </row>
    <row r="1319" spans="1:3" x14ac:dyDescent="0.25">
      <c r="A1319" s="2">
        <v>514005</v>
      </c>
      <c r="B1319" s="2" t="s">
        <v>778</v>
      </c>
      <c r="C1319" s="4"/>
    </row>
    <row r="1320" spans="1:3" x14ac:dyDescent="0.25">
      <c r="A1320" s="2">
        <v>514010</v>
      </c>
      <c r="B1320" s="2" t="s">
        <v>779</v>
      </c>
      <c r="C1320" s="4">
        <v>1424300</v>
      </c>
    </row>
    <row r="1321" spans="1:3" x14ac:dyDescent="0.25">
      <c r="A1321" s="2">
        <v>514015</v>
      </c>
      <c r="B1321" s="2" t="s">
        <v>780</v>
      </c>
      <c r="C1321" s="4"/>
    </row>
    <row r="1322" spans="1:3" x14ac:dyDescent="0.25">
      <c r="A1322" s="2">
        <v>514020</v>
      </c>
      <c r="B1322" s="2" t="s">
        <v>781</v>
      </c>
      <c r="C1322" s="4"/>
    </row>
    <row r="1323" spans="1:3" x14ac:dyDescent="0.25">
      <c r="A1323" s="2">
        <v>514025</v>
      </c>
      <c r="B1323" s="2" t="s">
        <v>782</v>
      </c>
      <c r="C1323" s="4"/>
    </row>
    <row r="1324" spans="1:3" x14ac:dyDescent="0.25">
      <c r="A1324" s="2">
        <v>514095</v>
      </c>
      <c r="B1324" s="2" t="s">
        <v>720</v>
      </c>
      <c r="C1324" s="4">
        <v>178500</v>
      </c>
    </row>
    <row r="1325" spans="1:3" x14ac:dyDescent="0.25">
      <c r="A1325" s="8">
        <v>5145</v>
      </c>
      <c r="B1325" s="8" t="s">
        <v>783</v>
      </c>
      <c r="C1325" s="7">
        <f>SUM(C1326:C1341)</f>
        <v>48217521</v>
      </c>
    </row>
    <row r="1326" spans="1:3" x14ac:dyDescent="0.25">
      <c r="A1326" s="2">
        <v>514501</v>
      </c>
      <c r="B1326" s="2" t="s">
        <v>1000</v>
      </c>
      <c r="C1326" s="4"/>
    </row>
    <row r="1327" spans="1:3" x14ac:dyDescent="0.25">
      <c r="A1327" s="2">
        <v>514505</v>
      </c>
      <c r="B1327" s="2" t="s">
        <v>736</v>
      </c>
      <c r="C1327" s="4"/>
    </row>
    <row r="1328" spans="1:3" x14ac:dyDescent="0.25">
      <c r="A1328" s="2">
        <v>514510</v>
      </c>
      <c r="B1328" s="2" t="s">
        <v>737</v>
      </c>
      <c r="C1328" s="4">
        <v>36698375</v>
      </c>
    </row>
    <row r="1329" spans="1:3" x14ac:dyDescent="0.25">
      <c r="A1329" s="2">
        <v>514515</v>
      </c>
      <c r="B1329" s="2" t="s">
        <v>738</v>
      </c>
      <c r="C1329" s="4">
        <v>1111600</v>
      </c>
    </row>
    <row r="1330" spans="1:3" x14ac:dyDescent="0.25">
      <c r="A1330" s="2">
        <v>514520</v>
      </c>
      <c r="B1330" s="2" t="s">
        <v>739</v>
      </c>
      <c r="C1330" s="4">
        <v>635000</v>
      </c>
    </row>
    <row r="1331" spans="1:3" x14ac:dyDescent="0.25">
      <c r="A1331" s="2">
        <v>514525</v>
      </c>
      <c r="B1331" s="2" t="s">
        <v>740</v>
      </c>
      <c r="C1331" s="4"/>
    </row>
    <row r="1332" spans="1:3" x14ac:dyDescent="0.25">
      <c r="A1332" s="2">
        <v>514530</v>
      </c>
      <c r="B1332" s="2" t="s">
        <v>741</v>
      </c>
      <c r="C1332" s="4">
        <v>4196000</v>
      </c>
    </row>
    <row r="1333" spans="1:3" x14ac:dyDescent="0.25">
      <c r="A1333" s="2">
        <v>514535</v>
      </c>
      <c r="B1333" s="2" t="s">
        <v>742</v>
      </c>
      <c r="C1333" s="4"/>
    </row>
    <row r="1334" spans="1:3" x14ac:dyDescent="0.25">
      <c r="A1334" s="2">
        <v>514540</v>
      </c>
      <c r="B1334" s="2" t="s">
        <v>743</v>
      </c>
      <c r="C1334" s="4">
        <v>5576546</v>
      </c>
    </row>
    <row r="1335" spans="1:3" x14ac:dyDescent="0.25">
      <c r="A1335" s="2">
        <v>514545</v>
      </c>
      <c r="B1335" s="2" t="s">
        <v>744</v>
      </c>
      <c r="C1335" s="4"/>
    </row>
    <row r="1336" spans="1:3" x14ac:dyDescent="0.25">
      <c r="A1336" s="2">
        <v>514550</v>
      </c>
      <c r="B1336" s="2" t="s">
        <v>745</v>
      </c>
      <c r="C1336" s="4">
        <v>0</v>
      </c>
    </row>
    <row r="1337" spans="1:3" x14ac:dyDescent="0.25">
      <c r="A1337" s="2">
        <v>514555</v>
      </c>
      <c r="B1337" s="2" t="s">
        <v>746</v>
      </c>
      <c r="C1337" s="4">
        <v>0</v>
      </c>
    </row>
    <row r="1338" spans="1:3" x14ac:dyDescent="0.25">
      <c r="A1338" s="2">
        <v>514560</v>
      </c>
      <c r="B1338" s="2" t="s">
        <v>747</v>
      </c>
      <c r="C1338" s="4">
        <v>0</v>
      </c>
    </row>
    <row r="1339" spans="1:3" x14ac:dyDescent="0.25">
      <c r="A1339" s="2">
        <v>514565</v>
      </c>
      <c r="B1339" s="2" t="s">
        <v>784</v>
      </c>
      <c r="C1339" s="4">
        <v>0</v>
      </c>
    </row>
    <row r="1340" spans="1:3" x14ac:dyDescent="0.25">
      <c r="A1340" s="2">
        <v>514570</v>
      </c>
      <c r="B1340" s="2" t="s">
        <v>785</v>
      </c>
      <c r="C1340" s="4">
        <v>0</v>
      </c>
    </row>
    <row r="1341" spans="1:3" x14ac:dyDescent="0.25">
      <c r="A1341" s="2">
        <v>514595</v>
      </c>
      <c r="B1341" s="2" t="s">
        <v>1002</v>
      </c>
      <c r="C1341" s="4"/>
    </row>
    <row r="1342" spans="1:3" x14ac:dyDescent="0.25">
      <c r="A1342" s="8">
        <v>5150</v>
      </c>
      <c r="B1342" s="8" t="s">
        <v>786</v>
      </c>
      <c r="C1342" s="7">
        <f>SUM(C1343:C1347)</f>
        <v>0</v>
      </c>
    </row>
    <row r="1343" spans="1:3" x14ac:dyDescent="0.25">
      <c r="A1343" s="2">
        <v>515001</v>
      </c>
      <c r="B1343" s="2" t="s">
        <v>1000</v>
      </c>
      <c r="C1343" s="4"/>
    </row>
    <row r="1344" spans="1:3" x14ac:dyDescent="0.25">
      <c r="A1344" s="2">
        <v>515005</v>
      </c>
      <c r="B1344" s="2" t="s">
        <v>787</v>
      </c>
      <c r="C1344" s="4">
        <v>0</v>
      </c>
    </row>
    <row r="1345" spans="1:3" x14ac:dyDescent="0.25">
      <c r="A1345" s="2">
        <v>515010</v>
      </c>
      <c r="B1345" s="2" t="s">
        <v>788</v>
      </c>
      <c r="C1345" s="4">
        <v>0</v>
      </c>
    </row>
    <row r="1346" spans="1:3" x14ac:dyDescent="0.25">
      <c r="A1346" s="2">
        <v>515015</v>
      </c>
      <c r="B1346" s="2" t="s">
        <v>789</v>
      </c>
      <c r="C1346" s="4"/>
    </row>
    <row r="1347" spans="1:3" x14ac:dyDescent="0.25">
      <c r="A1347" s="2">
        <v>515095</v>
      </c>
      <c r="B1347" s="2" t="s">
        <v>720</v>
      </c>
      <c r="C1347" s="4">
        <v>0</v>
      </c>
    </row>
    <row r="1348" spans="1:3" x14ac:dyDescent="0.25">
      <c r="A1348" s="8">
        <v>5155</v>
      </c>
      <c r="B1348" s="8" t="s">
        <v>398</v>
      </c>
      <c r="C1348" s="7">
        <f>SUM(C1349:C1354)</f>
        <v>933100</v>
      </c>
    </row>
    <row r="1349" spans="1:3" x14ac:dyDescent="0.25">
      <c r="A1349" s="2">
        <v>515505</v>
      </c>
      <c r="B1349" s="2" t="s">
        <v>790</v>
      </c>
      <c r="C1349" s="4">
        <v>338600</v>
      </c>
    </row>
    <row r="1350" spans="1:3" x14ac:dyDescent="0.25">
      <c r="A1350" s="2">
        <v>515510</v>
      </c>
      <c r="B1350" s="2" t="s">
        <v>791</v>
      </c>
      <c r="C1350" s="4"/>
    </row>
    <row r="1351" spans="1:3" x14ac:dyDescent="0.25">
      <c r="A1351" s="2">
        <v>515515</v>
      </c>
      <c r="B1351" s="2" t="s">
        <v>792</v>
      </c>
      <c r="C1351" s="4">
        <v>510500</v>
      </c>
    </row>
    <row r="1352" spans="1:3" x14ac:dyDescent="0.25">
      <c r="A1352" s="2">
        <v>515520</v>
      </c>
      <c r="B1352" s="2" t="s">
        <v>793</v>
      </c>
      <c r="C1352" s="4">
        <v>84000</v>
      </c>
    </row>
    <row r="1353" spans="1:3" x14ac:dyDescent="0.25">
      <c r="A1353" s="2">
        <v>515525</v>
      </c>
      <c r="B1353" s="2" t="s">
        <v>794</v>
      </c>
      <c r="C1353" s="4">
        <v>0</v>
      </c>
    </row>
    <row r="1354" spans="1:3" x14ac:dyDescent="0.25">
      <c r="A1354" s="2">
        <v>515595</v>
      </c>
      <c r="B1354" s="2" t="s">
        <v>720</v>
      </c>
      <c r="C1354" s="4">
        <v>0</v>
      </c>
    </row>
    <row r="1355" spans="1:3" x14ac:dyDescent="0.25">
      <c r="A1355" s="8">
        <v>5160</v>
      </c>
      <c r="B1355" s="8" t="s">
        <v>716</v>
      </c>
      <c r="C1355" s="7">
        <f>SUM(C1356:C1367)</f>
        <v>0</v>
      </c>
    </row>
    <row r="1356" spans="1:3" x14ac:dyDescent="0.25">
      <c r="A1356" s="2">
        <v>516005</v>
      </c>
      <c r="B1356" s="2" t="s">
        <v>737</v>
      </c>
      <c r="C1356" s="4">
        <v>0</v>
      </c>
    </row>
    <row r="1357" spans="1:3" x14ac:dyDescent="0.25">
      <c r="A1357" s="2">
        <v>516010</v>
      </c>
      <c r="B1357" s="2" t="s">
        <v>738</v>
      </c>
      <c r="C1357" s="4">
        <v>0</v>
      </c>
    </row>
    <row r="1358" spans="1:3" x14ac:dyDescent="0.25">
      <c r="A1358" s="2">
        <v>516015</v>
      </c>
      <c r="B1358" s="2" t="s">
        <v>739</v>
      </c>
      <c r="C1358" s="4">
        <v>0</v>
      </c>
    </row>
    <row r="1359" spans="1:3" x14ac:dyDescent="0.25">
      <c r="A1359" s="2">
        <v>516020</v>
      </c>
      <c r="B1359" s="2" t="s">
        <v>740</v>
      </c>
      <c r="C1359" s="4">
        <v>0</v>
      </c>
    </row>
    <row r="1360" spans="1:3" x14ac:dyDescent="0.25">
      <c r="A1360" s="2">
        <v>516025</v>
      </c>
      <c r="B1360" s="2" t="s">
        <v>741</v>
      </c>
      <c r="C1360" s="4">
        <v>0</v>
      </c>
    </row>
    <row r="1361" spans="1:3" x14ac:dyDescent="0.25">
      <c r="A1361" s="2">
        <v>516030</v>
      </c>
      <c r="B1361" s="2" t="s">
        <v>742</v>
      </c>
      <c r="C1361" s="4">
        <v>0</v>
      </c>
    </row>
    <row r="1362" spans="1:3" x14ac:dyDescent="0.25">
      <c r="A1362" s="2">
        <v>516035</v>
      </c>
      <c r="B1362" s="2" t="s">
        <v>743</v>
      </c>
      <c r="C1362" s="4">
        <v>0</v>
      </c>
    </row>
    <row r="1363" spans="1:3" x14ac:dyDescent="0.25">
      <c r="A1363" s="2">
        <v>516040</v>
      </c>
      <c r="B1363" s="2" t="s">
        <v>744</v>
      </c>
      <c r="C1363" s="4">
        <v>0</v>
      </c>
    </row>
    <row r="1364" spans="1:3" x14ac:dyDescent="0.25">
      <c r="A1364" s="2">
        <v>516045</v>
      </c>
      <c r="B1364" s="2" t="s">
        <v>745</v>
      </c>
      <c r="C1364" s="4">
        <v>0</v>
      </c>
    </row>
    <row r="1365" spans="1:3" x14ac:dyDescent="0.25">
      <c r="A1365" s="2">
        <v>516050</v>
      </c>
      <c r="B1365" s="2" t="s">
        <v>746</v>
      </c>
      <c r="C1365" s="4">
        <v>0</v>
      </c>
    </row>
    <row r="1366" spans="1:3" x14ac:dyDescent="0.25">
      <c r="A1366" s="2">
        <v>516055</v>
      </c>
      <c r="B1366" s="2" t="s">
        <v>747</v>
      </c>
      <c r="C1366" s="4">
        <v>0</v>
      </c>
    </row>
    <row r="1367" spans="1:3" x14ac:dyDescent="0.25">
      <c r="A1367" s="2">
        <v>516060</v>
      </c>
      <c r="B1367" s="2" t="s">
        <v>784</v>
      </c>
      <c r="C1367" s="4">
        <v>0</v>
      </c>
    </row>
    <row r="1368" spans="1:3" x14ac:dyDescent="0.25">
      <c r="A1368" s="8">
        <v>5165</v>
      </c>
      <c r="B1368" s="8" t="s">
        <v>795</v>
      </c>
      <c r="C1368" s="7">
        <f>SUM(C1369:C1372)</f>
        <v>0</v>
      </c>
    </row>
    <row r="1369" spans="1:3" x14ac:dyDescent="0.25">
      <c r="A1369" s="2">
        <v>516505</v>
      </c>
      <c r="B1369" s="2" t="s">
        <v>785</v>
      </c>
      <c r="C1369" s="4">
        <v>0</v>
      </c>
    </row>
    <row r="1370" spans="1:3" x14ac:dyDescent="0.25">
      <c r="A1370" s="2">
        <v>516510</v>
      </c>
      <c r="B1370" s="2" t="s">
        <v>296</v>
      </c>
      <c r="C1370" s="4">
        <v>0</v>
      </c>
    </row>
    <row r="1371" spans="1:3" x14ac:dyDescent="0.25">
      <c r="A1371" s="2">
        <v>516515</v>
      </c>
      <c r="B1371" s="2" t="s">
        <v>321</v>
      </c>
      <c r="C1371" s="4">
        <v>0</v>
      </c>
    </row>
    <row r="1372" spans="1:3" x14ac:dyDescent="0.25">
      <c r="A1372" s="2">
        <v>516595</v>
      </c>
      <c r="B1372" s="2" t="s">
        <v>796</v>
      </c>
      <c r="C1372" s="4">
        <v>0</v>
      </c>
    </row>
    <row r="1373" spans="1:3" x14ac:dyDescent="0.25">
      <c r="A1373" s="8">
        <v>5195</v>
      </c>
      <c r="B1373" s="8" t="s">
        <v>343</v>
      </c>
      <c r="C1373" s="7">
        <f>SUM(C1374:C1397)</f>
        <v>14385767</v>
      </c>
    </row>
    <row r="1374" spans="1:3" x14ac:dyDescent="0.25">
      <c r="A1374" s="2">
        <v>519501</v>
      </c>
      <c r="B1374" s="2" t="s">
        <v>1060</v>
      </c>
      <c r="C1374" s="4"/>
    </row>
    <row r="1375" spans="1:3" x14ac:dyDescent="0.25">
      <c r="A1375" s="2">
        <v>519502</v>
      </c>
      <c r="B1375" s="2" t="s">
        <v>1044</v>
      </c>
      <c r="C1375" s="4"/>
    </row>
    <row r="1376" spans="1:3" x14ac:dyDescent="0.25">
      <c r="A1376" s="2"/>
      <c r="B1376" s="2" t="s">
        <v>1046</v>
      </c>
      <c r="C1376" s="4"/>
    </row>
    <row r="1377" spans="1:3" x14ac:dyDescent="0.25">
      <c r="A1377" s="2"/>
      <c r="B1377" s="2" t="s">
        <v>1047</v>
      </c>
      <c r="C1377" s="4"/>
    </row>
    <row r="1378" spans="1:3" x14ac:dyDescent="0.25">
      <c r="A1378" s="2">
        <v>519505</v>
      </c>
      <c r="B1378" s="2" t="s">
        <v>797</v>
      </c>
      <c r="C1378" s="4">
        <v>583895</v>
      </c>
    </row>
    <row r="1379" spans="1:3" x14ac:dyDescent="0.25">
      <c r="A1379" s="2"/>
      <c r="B1379" s="2" t="s">
        <v>1048</v>
      </c>
      <c r="C1379" s="4"/>
    </row>
    <row r="1380" spans="1:3" x14ac:dyDescent="0.25">
      <c r="A1380" s="2"/>
      <c r="B1380" s="2" t="s">
        <v>1049</v>
      </c>
      <c r="C1380" s="4"/>
    </row>
    <row r="1381" spans="1:3" x14ac:dyDescent="0.25">
      <c r="A1381" s="2"/>
      <c r="B1381" s="2" t="s">
        <v>1050</v>
      </c>
      <c r="C1381" s="4">
        <v>13000</v>
      </c>
    </row>
    <row r="1382" spans="1:3" x14ac:dyDescent="0.25">
      <c r="A1382" s="2"/>
      <c r="B1382" s="2" t="s">
        <v>1065</v>
      </c>
      <c r="C1382" s="4"/>
    </row>
    <row r="1383" spans="1:3" x14ac:dyDescent="0.25">
      <c r="A1383" s="2">
        <v>519510</v>
      </c>
      <c r="B1383" s="2" t="s">
        <v>798</v>
      </c>
      <c r="C1383" s="4"/>
    </row>
    <row r="1384" spans="1:3" x14ac:dyDescent="0.25">
      <c r="A1384" s="2">
        <v>519515</v>
      </c>
      <c r="B1384" s="2" t="s">
        <v>799</v>
      </c>
      <c r="C1384" s="4"/>
    </row>
    <row r="1385" spans="1:3" x14ac:dyDescent="0.25">
      <c r="A1385" s="2">
        <v>519520</v>
      </c>
      <c r="B1385" s="2" t="s">
        <v>800</v>
      </c>
      <c r="C1385" s="4"/>
    </row>
    <row r="1386" spans="1:3" x14ac:dyDescent="0.25">
      <c r="A1386" s="2">
        <v>519525</v>
      </c>
      <c r="B1386" s="2" t="s">
        <v>801</v>
      </c>
      <c r="C1386" s="4">
        <v>1622494</v>
      </c>
    </row>
    <row r="1387" spans="1:3" x14ac:dyDescent="0.25">
      <c r="A1387" s="2">
        <v>519530</v>
      </c>
      <c r="B1387" s="2" t="s">
        <v>802</v>
      </c>
      <c r="C1387" s="4">
        <v>310066</v>
      </c>
    </row>
    <row r="1388" spans="1:3" x14ac:dyDescent="0.25">
      <c r="A1388" s="2">
        <v>519535</v>
      </c>
      <c r="B1388" s="2" t="s">
        <v>803</v>
      </c>
      <c r="C1388" s="4">
        <v>7519515</v>
      </c>
    </row>
    <row r="1389" spans="1:3" x14ac:dyDescent="0.25">
      <c r="A1389" s="2">
        <v>519540</v>
      </c>
      <c r="B1389" s="2" t="s">
        <v>804</v>
      </c>
      <c r="C1389" s="4"/>
    </row>
    <row r="1390" spans="1:3" x14ac:dyDescent="0.25">
      <c r="A1390" s="2">
        <v>519545</v>
      </c>
      <c r="B1390" s="2" t="s">
        <v>805</v>
      </c>
      <c r="C1390" s="4"/>
    </row>
    <row r="1391" spans="1:3" x14ac:dyDescent="0.25">
      <c r="A1391" s="2">
        <v>519550</v>
      </c>
      <c r="B1391" s="2" t="s">
        <v>806</v>
      </c>
      <c r="C1391" s="4"/>
    </row>
    <row r="1392" spans="1:3" x14ac:dyDescent="0.25">
      <c r="A1392" s="2">
        <v>519555</v>
      </c>
      <c r="B1392" s="2" t="s">
        <v>807</v>
      </c>
      <c r="C1392" s="4"/>
    </row>
    <row r="1393" spans="1:5" x14ac:dyDescent="0.25">
      <c r="A1393" s="2">
        <v>519560</v>
      </c>
      <c r="B1393" s="2" t="s">
        <v>808</v>
      </c>
      <c r="C1393" s="4"/>
    </row>
    <row r="1394" spans="1:5" x14ac:dyDescent="0.25">
      <c r="A1394" s="2">
        <v>519565</v>
      </c>
      <c r="B1394" s="2" t="s">
        <v>809</v>
      </c>
      <c r="C1394" s="4"/>
    </row>
    <row r="1395" spans="1:5" x14ac:dyDescent="0.25">
      <c r="A1395" s="2">
        <v>519570</v>
      </c>
      <c r="B1395" s="2" t="s">
        <v>810</v>
      </c>
      <c r="C1395" s="4"/>
    </row>
    <row r="1396" spans="1:5" x14ac:dyDescent="0.25">
      <c r="A1396" s="2">
        <v>519575</v>
      </c>
      <c r="B1396" s="2" t="s">
        <v>811</v>
      </c>
      <c r="C1396" s="4"/>
    </row>
    <row r="1397" spans="1:5" x14ac:dyDescent="0.25">
      <c r="A1397" s="2">
        <v>519595</v>
      </c>
      <c r="B1397" s="2" t="s">
        <v>720</v>
      </c>
      <c r="C1397" s="4">
        <v>4336797</v>
      </c>
    </row>
    <row r="1398" spans="1:5" x14ac:dyDescent="0.25">
      <c r="A1398" s="8">
        <v>5199</v>
      </c>
      <c r="B1398" s="8" t="s">
        <v>717</v>
      </c>
      <c r="C1398" s="7"/>
    </row>
    <row r="1399" spans="1:5" x14ac:dyDescent="0.25">
      <c r="A1399" s="2">
        <v>519905</v>
      </c>
      <c r="B1399" s="2" t="s">
        <v>812</v>
      </c>
      <c r="C1399" s="4">
        <v>0</v>
      </c>
    </row>
    <row r="1400" spans="1:5" x14ac:dyDescent="0.25">
      <c r="A1400" s="2">
        <v>519910</v>
      </c>
      <c r="B1400" s="2" t="s">
        <v>813</v>
      </c>
      <c r="C1400" s="4"/>
    </row>
    <row r="1401" spans="1:5" x14ac:dyDescent="0.25">
      <c r="A1401" s="2">
        <v>519915</v>
      </c>
      <c r="B1401" s="2" t="s">
        <v>814</v>
      </c>
      <c r="C1401" s="4">
        <v>0</v>
      </c>
      <c r="E1401" s="13"/>
    </row>
    <row r="1402" spans="1:5" x14ac:dyDescent="0.25">
      <c r="A1402" s="2">
        <v>519995</v>
      </c>
      <c r="B1402" s="2" t="s">
        <v>815</v>
      </c>
      <c r="C1402" s="4">
        <v>0</v>
      </c>
      <c r="E1402" s="13"/>
    </row>
    <row r="1403" spans="1:5" x14ac:dyDescent="0.25">
      <c r="A1403" s="58">
        <v>52</v>
      </c>
      <c r="B1403" s="58" t="s">
        <v>816</v>
      </c>
      <c r="C1403" s="59">
        <f>C1404+C1422+C1431+C1447+C1463+C1466+C1484+C1498+C1505+C1520+C1525+C1532+C1546+C1551+C1553+C1556+C1573</f>
        <v>2542600</v>
      </c>
      <c r="E1403" s="13"/>
    </row>
    <row r="1404" spans="1:5" x14ac:dyDescent="0.25">
      <c r="A1404" s="8">
        <v>5205</v>
      </c>
      <c r="B1404" s="8" t="s">
        <v>992</v>
      </c>
      <c r="C1404" s="7">
        <f>SUM(C1405:C1421)</f>
        <v>0</v>
      </c>
      <c r="E1404" s="13"/>
    </row>
    <row r="1405" spans="1:5" x14ac:dyDescent="0.25">
      <c r="A1405" s="2">
        <v>520506</v>
      </c>
      <c r="B1405" s="2" t="s">
        <v>978</v>
      </c>
      <c r="C1405" s="4">
        <v>0</v>
      </c>
      <c r="E1405" s="13"/>
    </row>
    <row r="1406" spans="1:5" x14ac:dyDescent="0.25">
      <c r="A1406" s="2">
        <v>520520</v>
      </c>
      <c r="B1406" s="2" t="s">
        <v>982</v>
      </c>
      <c r="C1406" s="4">
        <v>0</v>
      </c>
      <c r="E1406" s="13"/>
    </row>
    <row r="1407" spans="1:5" x14ac:dyDescent="0.25">
      <c r="A1407" s="2">
        <v>520530</v>
      </c>
      <c r="B1407" s="2" t="s">
        <v>983</v>
      </c>
      <c r="C1407" s="4">
        <v>0</v>
      </c>
    </row>
    <row r="1408" spans="1:5" x14ac:dyDescent="0.25">
      <c r="A1408" s="2">
        <v>520533</v>
      </c>
      <c r="B1408" s="2" t="s">
        <v>469</v>
      </c>
      <c r="C1408" s="4">
        <v>0</v>
      </c>
    </row>
    <row r="1409" spans="1:3" x14ac:dyDescent="0.25">
      <c r="A1409" s="2">
        <v>520536</v>
      </c>
      <c r="B1409" s="2" t="s">
        <v>471</v>
      </c>
      <c r="C1409" s="4">
        <v>0</v>
      </c>
    </row>
    <row r="1410" spans="1:3" x14ac:dyDescent="0.25">
      <c r="A1410" s="2">
        <v>520541</v>
      </c>
      <c r="B1410" s="2" t="s">
        <v>984</v>
      </c>
      <c r="C1410" s="4">
        <v>0</v>
      </c>
    </row>
    <row r="1411" spans="1:3" x14ac:dyDescent="0.25">
      <c r="A1411" s="2">
        <v>520548</v>
      </c>
      <c r="B1411" s="2" t="s">
        <v>985</v>
      </c>
      <c r="C1411" s="4">
        <v>0</v>
      </c>
    </row>
    <row r="1412" spans="1:3" x14ac:dyDescent="0.25">
      <c r="A1412" s="2">
        <v>520551</v>
      </c>
      <c r="B1412" s="2" t="s">
        <v>492</v>
      </c>
      <c r="C1412" s="4">
        <v>0</v>
      </c>
    </row>
    <row r="1413" spans="1:3" x14ac:dyDescent="0.25">
      <c r="A1413" s="2">
        <v>520568</v>
      </c>
      <c r="B1413" s="2" t="s">
        <v>986</v>
      </c>
      <c r="C1413" s="4">
        <v>0</v>
      </c>
    </row>
    <row r="1414" spans="1:3" x14ac:dyDescent="0.25">
      <c r="A1414" s="2">
        <v>520569</v>
      </c>
      <c r="B1414" s="2" t="s">
        <v>987</v>
      </c>
      <c r="C1414" s="4">
        <v>0</v>
      </c>
    </row>
    <row r="1415" spans="1:3" x14ac:dyDescent="0.25">
      <c r="A1415" s="2">
        <v>520570</v>
      </c>
      <c r="B1415" s="2" t="s">
        <v>988</v>
      </c>
      <c r="C1415" s="4">
        <v>0</v>
      </c>
    </row>
    <row r="1416" spans="1:3" x14ac:dyDescent="0.25">
      <c r="A1416" s="2">
        <v>520572</v>
      </c>
      <c r="B1416" s="2" t="s">
        <v>989</v>
      </c>
      <c r="C1416" s="4">
        <v>0</v>
      </c>
    </row>
    <row r="1417" spans="1:3" x14ac:dyDescent="0.25">
      <c r="A1417" s="2">
        <v>520575</v>
      </c>
      <c r="B1417" s="2" t="s">
        <v>990</v>
      </c>
      <c r="C1417" s="4">
        <v>0</v>
      </c>
    </row>
    <row r="1418" spans="1:3" x14ac:dyDescent="0.25">
      <c r="A1418" s="2">
        <v>520578</v>
      </c>
      <c r="B1418" s="2" t="s">
        <v>991</v>
      </c>
      <c r="C1418" s="4">
        <v>0</v>
      </c>
    </row>
    <row r="1419" spans="1:3" x14ac:dyDescent="0.25">
      <c r="A1419" s="2">
        <v>520581</v>
      </c>
      <c r="B1419" s="2" t="s">
        <v>718</v>
      </c>
      <c r="C1419" s="4">
        <v>0</v>
      </c>
    </row>
    <row r="1420" spans="1:3" x14ac:dyDescent="0.25">
      <c r="A1420" s="2">
        <v>520584</v>
      </c>
      <c r="B1420" s="2" t="s">
        <v>719</v>
      </c>
      <c r="C1420" s="4">
        <v>0</v>
      </c>
    </row>
    <row r="1421" spans="1:3" x14ac:dyDescent="0.25">
      <c r="A1421" s="2">
        <v>520595</v>
      </c>
      <c r="B1421" s="2" t="s">
        <v>720</v>
      </c>
      <c r="C1421" s="4">
        <v>0</v>
      </c>
    </row>
    <row r="1422" spans="1:3" x14ac:dyDescent="0.25">
      <c r="A1422" s="8">
        <v>5210</v>
      </c>
      <c r="B1422" s="8" t="s">
        <v>141</v>
      </c>
      <c r="C1422" s="7">
        <f>SUM(C1423:C1430)</f>
        <v>0</v>
      </c>
    </row>
    <row r="1423" spans="1:3" x14ac:dyDescent="0.25">
      <c r="A1423" s="2">
        <v>521005</v>
      </c>
      <c r="B1423" s="2" t="s">
        <v>721</v>
      </c>
      <c r="C1423" s="4">
        <v>0</v>
      </c>
    </row>
    <row r="1424" spans="1:3" x14ac:dyDescent="0.25">
      <c r="A1424" s="2">
        <v>521010</v>
      </c>
      <c r="B1424" s="2" t="s">
        <v>722</v>
      </c>
      <c r="C1424" s="4">
        <v>0</v>
      </c>
    </row>
    <row r="1425" spans="1:3" x14ac:dyDescent="0.25">
      <c r="A1425" s="2">
        <v>521015</v>
      </c>
      <c r="B1425" s="2" t="s">
        <v>723</v>
      </c>
      <c r="C1425" s="4">
        <v>0</v>
      </c>
    </row>
    <row r="1426" spans="1:3" x14ac:dyDescent="0.25">
      <c r="A1426" s="2">
        <v>521020</v>
      </c>
      <c r="B1426" s="2" t="s">
        <v>724</v>
      </c>
      <c r="C1426" s="4">
        <v>0</v>
      </c>
    </row>
    <row r="1427" spans="1:3" x14ac:dyDescent="0.25">
      <c r="A1427" s="2">
        <v>521025</v>
      </c>
      <c r="B1427" s="2" t="s">
        <v>725</v>
      </c>
      <c r="C1427" s="4">
        <v>0</v>
      </c>
    </row>
    <row r="1428" spans="1:3" x14ac:dyDescent="0.25">
      <c r="A1428" s="2">
        <v>521030</v>
      </c>
      <c r="B1428" s="2" t="s">
        <v>726</v>
      </c>
      <c r="C1428" s="4">
        <v>0</v>
      </c>
    </row>
    <row r="1429" spans="1:3" x14ac:dyDescent="0.25">
      <c r="A1429" s="2">
        <v>521035</v>
      </c>
      <c r="B1429" s="2" t="s">
        <v>727</v>
      </c>
      <c r="C1429" s="4">
        <v>0</v>
      </c>
    </row>
    <row r="1430" spans="1:3" x14ac:dyDescent="0.25">
      <c r="A1430" s="2">
        <v>521095</v>
      </c>
      <c r="B1430" s="2" t="s">
        <v>720</v>
      </c>
      <c r="C1430" s="4">
        <v>0</v>
      </c>
    </row>
    <row r="1431" spans="1:3" x14ac:dyDescent="0.25">
      <c r="A1431" s="8">
        <v>5215</v>
      </c>
      <c r="B1431" s="8" t="s">
        <v>728</v>
      </c>
      <c r="C1431" s="7">
        <f>SUM(C1432:C1446)</f>
        <v>0</v>
      </c>
    </row>
    <row r="1432" spans="1:3" x14ac:dyDescent="0.25">
      <c r="A1432" s="2">
        <v>521505</v>
      </c>
      <c r="B1432" s="2" t="s">
        <v>729</v>
      </c>
      <c r="C1432" s="4">
        <v>0</v>
      </c>
    </row>
    <row r="1433" spans="1:3" x14ac:dyDescent="0.25">
      <c r="A1433" s="2">
        <v>521510</v>
      </c>
      <c r="B1433" s="2" t="s">
        <v>730</v>
      </c>
      <c r="C1433" s="4">
        <v>0</v>
      </c>
    </row>
    <row r="1434" spans="1:3" x14ac:dyDescent="0.25">
      <c r="A1434" s="2">
        <v>521515</v>
      </c>
      <c r="B1434" s="2" t="s">
        <v>447</v>
      </c>
      <c r="C1434" s="4">
        <v>0</v>
      </c>
    </row>
    <row r="1435" spans="1:3" x14ac:dyDescent="0.25">
      <c r="A1435" s="2">
        <v>521520</v>
      </c>
      <c r="B1435" s="2" t="s">
        <v>450</v>
      </c>
      <c r="C1435" s="4">
        <v>0</v>
      </c>
    </row>
    <row r="1436" spans="1:3" x14ac:dyDescent="0.25">
      <c r="A1436" s="2">
        <v>521525</v>
      </c>
      <c r="B1436" s="2" t="s">
        <v>453</v>
      </c>
      <c r="C1436" s="4">
        <v>0</v>
      </c>
    </row>
    <row r="1437" spans="1:3" x14ac:dyDescent="0.25">
      <c r="A1437" s="2">
        <v>521530</v>
      </c>
      <c r="B1437" s="2" t="s">
        <v>731</v>
      </c>
      <c r="C1437" s="4">
        <v>0</v>
      </c>
    </row>
    <row r="1438" spans="1:3" x14ac:dyDescent="0.25">
      <c r="A1438" s="2">
        <v>521535</v>
      </c>
      <c r="B1438" s="2" t="s">
        <v>732</v>
      </c>
      <c r="C1438" s="4">
        <v>0</v>
      </c>
    </row>
    <row r="1439" spans="1:3" x14ac:dyDescent="0.25">
      <c r="A1439" s="2">
        <v>521540</v>
      </c>
      <c r="B1439" s="2" t="s">
        <v>457</v>
      </c>
      <c r="C1439" s="4">
        <v>0</v>
      </c>
    </row>
    <row r="1440" spans="1:3" x14ac:dyDescent="0.25">
      <c r="A1440" s="2">
        <v>521545</v>
      </c>
      <c r="B1440" s="2" t="s">
        <v>733</v>
      </c>
      <c r="C1440" s="4">
        <v>0</v>
      </c>
    </row>
    <row r="1441" spans="1:3" x14ac:dyDescent="0.25">
      <c r="A1441" s="2">
        <v>521550</v>
      </c>
      <c r="B1441" s="2" t="s">
        <v>734</v>
      </c>
      <c r="C1441" s="4">
        <v>0</v>
      </c>
    </row>
    <row r="1442" spans="1:3" x14ac:dyDescent="0.25">
      <c r="A1442" s="2">
        <v>521555</v>
      </c>
      <c r="B1442" s="2" t="s">
        <v>817</v>
      </c>
      <c r="C1442" s="4">
        <v>0</v>
      </c>
    </row>
    <row r="1443" spans="1:3" x14ac:dyDescent="0.25">
      <c r="A1443" s="2">
        <v>521560</v>
      </c>
      <c r="B1443" s="2" t="s">
        <v>818</v>
      </c>
      <c r="C1443" s="4">
        <v>0</v>
      </c>
    </row>
    <row r="1444" spans="1:3" x14ac:dyDescent="0.25">
      <c r="A1444" s="2">
        <v>521565</v>
      </c>
      <c r="B1444" s="2" t="s">
        <v>819</v>
      </c>
      <c r="C1444" s="4">
        <v>0</v>
      </c>
    </row>
    <row r="1445" spans="1:3" x14ac:dyDescent="0.25">
      <c r="A1445" s="2">
        <v>521570</v>
      </c>
      <c r="B1445" s="2" t="s">
        <v>735</v>
      </c>
      <c r="C1445" s="4">
        <v>0</v>
      </c>
    </row>
    <row r="1446" spans="1:3" x14ac:dyDescent="0.25">
      <c r="A1446" s="2">
        <v>521595</v>
      </c>
      <c r="B1446" s="2" t="s">
        <v>720</v>
      </c>
      <c r="C1446" s="4">
        <v>0</v>
      </c>
    </row>
    <row r="1447" spans="1:3" x14ac:dyDescent="0.25">
      <c r="A1447" s="8">
        <v>5220</v>
      </c>
      <c r="B1447" s="8" t="s">
        <v>143</v>
      </c>
      <c r="C1447" s="7">
        <f>SUM(C1448:C1462)</f>
        <v>0</v>
      </c>
    </row>
    <row r="1448" spans="1:3" x14ac:dyDescent="0.25">
      <c r="A1448" s="2">
        <v>522005</v>
      </c>
      <c r="B1448" s="2" t="s">
        <v>736</v>
      </c>
      <c r="C1448" s="4">
        <v>0</v>
      </c>
    </row>
    <row r="1449" spans="1:3" x14ac:dyDescent="0.25">
      <c r="A1449" s="2">
        <v>522010</v>
      </c>
      <c r="B1449" s="2" t="s">
        <v>737</v>
      </c>
      <c r="C1449" s="4">
        <v>0</v>
      </c>
    </row>
    <row r="1450" spans="1:3" x14ac:dyDescent="0.25">
      <c r="A1450" s="2">
        <v>522015</v>
      </c>
      <c r="B1450" s="2" t="s">
        <v>738</v>
      </c>
      <c r="C1450" s="4">
        <v>0</v>
      </c>
    </row>
    <row r="1451" spans="1:3" x14ac:dyDescent="0.25">
      <c r="A1451" s="2">
        <v>522020</v>
      </c>
      <c r="B1451" s="2" t="s">
        <v>739</v>
      </c>
      <c r="C1451" s="4">
        <v>0</v>
      </c>
    </row>
    <row r="1452" spans="1:3" x14ac:dyDescent="0.25">
      <c r="A1452" s="2">
        <v>522025</v>
      </c>
      <c r="B1452" s="2" t="s">
        <v>740</v>
      </c>
      <c r="C1452" s="4">
        <v>0</v>
      </c>
    </row>
    <row r="1453" spans="1:3" x14ac:dyDescent="0.25">
      <c r="A1453" s="2">
        <v>522030</v>
      </c>
      <c r="B1453" s="2" t="s">
        <v>741</v>
      </c>
      <c r="C1453" s="4">
        <v>0</v>
      </c>
    </row>
    <row r="1454" spans="1:3" x14ac:dyDescent="0.25">
      <c r="A1454" s="2">
        <v>522035</v>
      </c>
      <c r="B1454" s="2" t="s">
        <v>742</v>
      </c>
      <c r="C1454" s="4">
        <v>0</v>
      </c>
    </row>
    <row r="1455" spans="1:3" x14ac:dyDescent="0.25">
      <c r="A1455" s="2">
        <v>522040</v>
      </c>
      <c r="B1455" s="2" t="s">
        <v>743</v>
      </c>
      <c r="C1455" s="4">
        <v>0</v>
      </c>
    </row>
    <row r="1456" spans="1:3" x14ac:dyDescent="0.25">
      <c r="A1456" s="2">
        <v>522045</v>
      </c>
      <c r="B1456" s="2" t="s">
        <v>744</v>
      </c>
      <c r="C1456" s="4">
        <v>0</v>
      </c>
    </row>
    <row r="1457" spans="1:3" x14ac:dyDescent="0.25">
      <c r="A1457" s="2">
        <v>522050</v>
      </c>
      <c r="B1457" s="2" t="s">
        <v>745</v>
      </c>
      <c r="C1457" s="4">
        <v>0</v>
      </c>
    </row>
    <row r="1458" spans="1:3" x14ac:dyDescent="0.25">
      <c r="A1458" s="2">
        <v>522055</v>
      </c>
      <c r="B1458" s="2" t="s">
        <v>746</v>
      </c>
      <c r="C1458" s="4">
        <v>0</v>
      </c>
    </row>
    <row r="1459" spans="1:3" x14ac:dyDescent="0.25">
      <c r="A1459" s="2">
        <v>522060</v>
      </c>
      <c r="B1459" s="2" t="s">
        <v>747</v>
      </c>
      <c r="C1459" s="4">
        <v>0</v>
      </c>
    </row>
    <row r="1460" spans="1:3" x14ac:dyDescent="0.25">
      <c r="A1460" s="2">
        <v>522065</v>
      </c>
      <c r="B1460" s="2" t="s">
        <v>748</v>
      </c>
      <c r="C1460" s="4">
        <v>0</v>
      </c>
    </row>
    <row r="1461" spans="1:3" x14ac:dyDescent="0.25">
      <c r="A1461" s="2">
        <v>522070</v>
      </c>
      <c r="B1461" s="2" t="s">
        <v>749</v>
      </c>
      <c r="C1461" s="4">
        <v>0</v>
      </c>
    </row>
    <row r="1462" spans="1:3" x14ac:dyDescent="0.25">
      <c r="A1462" s="2">
        <v>522095</v>
      </c>
      <c r="B1462" s="2" t="s">
        <v>720</v>
      </c>
      <c r="C1462" s="4">
        <v>0</v>
      </c>
    </row>
    <row r="1463" spans="1:3" x14ac:dyDescent="0.25">
      <c r="A1463" s="8">
        <v>5225</v>
      </c>
      <c r="B1463" s="8" t="s">
        <v>750</v>
      </c>
      <c r="C1463" s="7">
        <f>SUM(C1464:C1465)</f>
        <v>0</v>
      </c>
    </row>
    <row r="1464" spans="1:3" x14ac:dyDescent="0.25">
      <c r="A1464" s="2">
        <v>522505</v>
      </c>
      <c r="B1464" s="2" t="s">
        <v>751</v>
      </c>
      <c r="C1464" s="4">
        <v>0</v>
      </c>
    </row>
    <row r="1465" spans="1:3" x14ac:dyDescent="0.25">
      <c r="A1465" s="2">
        <v>522510</v>
      </c>
      <c r="B1465" s="2" t="s">
        <v>752</v>
      </c>
      <c r="C1465" s="4">
        <v>0</v>
      </c>
    </row>
    <row r="1466" spans="1:3" x14ac:dyDescent="0.25">
      <c r="A1466" s="8">
        <v>5230</v>
      </c>
      <c r="B1466" s="8" t="s">
        <v>318</v>
      </c>
      <c r="C1466" s="7">
        <f>SUM(C1467:C1483)</f>
        <v>0</v>
      </c>
    </row>
    <row r="1467" spans="1:3" x14ac:dyDescent="0.25">
      <c r="A1467" s="2">
        <v>523005</v>
      </c>
      <c r="B1467" s="2" t="s">
        <v>753</v>
      </c>
      <c r="C1467" s="4">
        <v>0</v>
      </c>
    </row>
    <row r="1468" spans="1:3" x14ac:dyDescent="0.25">
      <c r="A1468" s="2">
        <v>523010</v>
      </c>
      <c r="B1468" s="2" t="s">
        <v>754</v>
      </c>
      <c r="C1468" s="4">
        <v>0</v>
      </c>
    </row>
    <row r="1469" spans="1:3" x14ac:dyDescent="0.25">
      <c r="A1469" s="2">
        <v>523015</v>
      </c>
      <c r="B1469" s="2" t="s">
        <v>755</v>
      </c>
      <c r="C1469" s="4">
        <v>0</v>
      </c>
    </row>
    <row r="1470" spans="1:3" x14ac:dyDescent="0.25">
      <c r="A1470" s="2">
        <v>523020</v>
      </c>
      <c r="B1470" s="2" t="s">
        <v>756</v>
      </c>
      <c r="C1470" s="4">
        <v>0</v>
      </c>
    </row>
    <row r="1471" spans="1:3" x14ac:dyDescent="0.25">
      <c r="A1471" s="2">
        <v>523025</v>
      </c>
      <c r="B1471" s="2" t="s">
        <v>757</v>
      </c>
      <c r="C1471" s="4">
        <v>0</v>
      </c>
    </row>
    <row r="1472" spans="1:3" x14ac:dyDescent="0.25">
      <c r="A1472" s="2">
        <v>523030</v>
      </c>
      <c r="B1472" s="2" t="s">
        <v>758</v>
      </c>
      <c r="C1472" s="4">
        <v>0</v>
      </c>
    </row>
    <row r="1473" spans="1:3" x14ac:dyDescent="0.25">
      <c r="A1473" s="2">
        <v>523035</v>
      </c>
      <c r="B1473" s="2" t="s">
        <v>759</v>
      </c>
      <c r="C1473" s="4">
        <v>0</v>
      </c>
    </row>
    <row r="1474" spans="1:3" x14ac:dyDescent="0.25">
      <c r="A1474" s="2">
        <v>523040</v>
      </c>
      <c r="B1474" s="2" t="s">
        <v>743</v>
      </c>
      <c r="C1474" s="4">
        <v>0</v>
      </c>
    </row>
    <row r="1475" spans="1:3" x14ac:dyDescent="0.25">
      <c r="A1475" s="2">
        <v>523045</v>
      </c>
      <c r="B1475" s="2" t="s">
        <v>744</v>
      </c>
      <c r="C1475" s="4">
        <v>0</v>
      </c>
    </row>
    <row r="1476" spans="1:3" x14ac:dyDescent="0.25">
      <c r="A1476" s="2">
        <v>523050</v>
      </c>
      <c r="B1476" s="2" t="s">
        <v>745</v>
      </c>
      <c r="C1476" s="4">
        <v>0</v>
      </c>
    </row>
    <row r="1477" spans="1:3" x14ac:dyDescent="0.25">
      <c r="A1477" s="2">
        <v>523055</v>
      </c>
      <c r="B1477" s="2" t="s">
        <v>746</v>
      </c>
      <c r="C1477" s="4">
        <v>0</v>
      </c>
    </row>
    <row r="1478" spans="1:3" x14ac:dyDescent="0.25">
      <c r="A1478" s="2">
        <v>523060</v>
      </c>
      <c r="B1478" s="2" t="s">
        <v>760</v>
      </c>
      <c r="C1478" s="4">
        <v>0</v>
      </c>
    </row>
    <row r="1479" spans="1:3" x14ac:dyDescent="0.25">
      <c r="A1479" s="2">
        <v>523065</v>
      </c>
      <c r="B1479" s="2" t="s">
        <v>761</v>
      </c>
      <c r="C1479" s="4">
        <v>0</v>
      </c>
    </row>
    <row r="1480" spans="1:3" x14ac:dyDescent="0.25">
      <c r="A1480" s="2">
        <v>523070</v>
      </c>
      <c r="B1480" s="2" t="s">
        <v>762</v>
      </c>
      <c r="C1480" s="4">
        <v>0</v>
      </c>
    </row>
    <row r="1481" spans="1:3" x14ac:dyDescent="0.25">
      <c r="A1481" s="2">
        <v>523075</v>
      </c>
      <c r="B1481" s="2" t="s">
        <v>763</v>
      </c>
      <c r="C1481" s="4">
        <v>0</v>
      </c>
    </row>
    <row r="1482" spans="1:3" x14ac:dyDescent="0.25">
      <c r="A1482" s="2">
        <v>523080</v>
      </c>
      <c r="B1482" s="2" t="s">
        <v>764</v>
      </c>
      <c r="C1482" s="4">
        <v>0</v>
      </c>
    </row>
    <row r="1483" spans="1:3" x14ac:dyDescent="0.25">
      <c r="A1483" s="2">
        <v>523095</v>
      </c>
      <c r="B1483" s="2" t="s">
        <v>720</v>
      </c>
      <c r="C1483" s="4">
        <v>0</v>
      </c>
    </row>
    <row r="1484" spans="1:3" x14ac:dyDescent="0.25">
      <c r="A1484" s="8">
        <v>5235</v>
      </c>
      <c r="B1484" s="8" t="s">
        <v>766</v>
      </c>
      <c r="C1484" s="7">
        <f>SUM(C1485:C1497)</f>
        <v>0</v>
      </c>
    </row>
    <row r="1485" spans="1:3" x14ac:dyDescent="0.25">
      <c r="A1485" s="2">
        <v>523505</v>
      </c>
      <c r="B1485" s="2" t="s">
        <v>767</v>
      </c>
      <c r="C1485" s="4">
        <v>0</v>
      </c>
    </row>
    <row r="1486" spans="1:3" x14ac:dyDescent="0.25">
      <c r="A1486" s="2">
        <v>523510</v>
      </c>
      <c r="B1486" s="2" t="s">
        <v>768</v>
      </c>
      <c r="C1486" s="4">
        <v>0</v>
      </c>
    </row>
    <row r="1487" spans="1:3" x14ac:dyDescent="0.25">
      <c r="A1487" s="2">
        <v>523515</v>
      </c>
      <c r="B1487" s="2" t="s">
        <v>769</v>
      </c>
      <c r="C1487" s="4">
        <v>0</v>
      </c>
    </row>
    <row r="1488" spans="1:3" x14ac:dyDescent="0.25">
      <c r="A1488" s="2">
        <v>523520</v>
      </c>
      <c r="B1488" s="2" t="s">
        <v>770</v>
      </c>
      <c r="C1488" s="4">
        <v>0</v>
      </c>
    </row>
    <row r="1489" spans="1:3" x14ac:dyDescent="0.25">
      <c r="A1489" s="2">
        <v>523525</v>
      </c>
      <c r="B1489" s="2" t="s">
        <v>771</v>
      </c>
      <c r="C1489" s="4">
        <v>0</v>
      </c>
    </row>
    <row r="1490" spans="1:3" x14ac:dyDescent="0.25">
      <c r="A1490" s="2">
        <v>523530</v>
      </c>
      <c r="B1490" s="2" t="s">
        <v>772</v>
      </c>
      <c r="C1490" s="4">
        <v>0</v>
      </c>
    </row>
    <row r="1491" spans="1:3" x14ac:dyDescent="0.25">
      <c r="A1491" s="2">
        <v>523535</v>
      </c>
      <c r="B1491" s="2" t="s">
        <v>773</v>
      </c>
      <c r="C1491" s="4">
        <v>0</v>
      </c>
    </row>
    <row r="1492" spans="1:3" x14ac:dyDescent="0.25">
      <c r="A1492" s="2">
        <v>523540</v>
      </c>
      <c r="B1492" s="2" t="s">
        <v>774</v>
      </c>
      <c r="C1492" s="4">
        <v>0</v>
      </c>
    </row>
    <row r="1493" spans="1:3" x14ac:dyDescent="0.25">
      <c r="A1493" s="2">
        <v>523545</v>
      </c>
      <c r="B1493" s="2" t="s">
        <v>775</v>
      </c>
      <c r="C1493" s="4">
        <v>0</v>
      </c>
    </row>
    <row r="1494" spans="1:3" x14ac:dyDescent="0.25">
      <c r="A1494" s="2">
        <v>523550</v>
      </c>
      <c r="B1494" s="2" t="s">
        <v>776</v>
      </c>
      <c r="C1494" s="4">
        <v>0</v>
      </c>
    </row>
    <row r="1495" spans="1:3" x14ac:dyDescent="0.25">
      <c r="A1495" s="2">
        <v>523555</v>
      </c>
      <c r="B1495" s="2" t="s">
        <v>777</v>
      </c>
      <c r="C1495" s="4">
        <v>0</v>
      </c>
    </row>
    <row r="1496" spans="1:3" x14ac:dyDescent="0.25">
      <c r="A1496" s="2">
        <v>523560</v>
      </c>
      <c r="B1496" s="2" t="s">
        <v>329</v>
      </c>
      <c r="C1496" s="4"/>
    </row>
    <row r="1497" spans="1:3" x14ac:dyDescent="0.25">
      <c r="A1497" s="2">
        <v>523595</v>
      </c>
      <c r="B1497" s="2" t="s">
        <v>720</v>
      </c>
      <c r="C1497" s="4">
        <v>0</v>
      </c>
    </row>
    <row r="1498" spans="1:3" x14ac:dyDescent="0.25">
      <c r="A1498" s="8">
        <v>5240</v>
      </c>
      <c r="B1498" s="8" t="s">
        <v>394</v>
      </c>
      <c r="C1498" s="7">
        <f>SUM(C1499:C1504)</f>
        <v>0</v>
      </c>
    </row>
    <row r="1499" spans="1:3" x14ac:dyDescent="0.25">
      <c r="A1499" s="2">
        <v>524005</v>
      </c>
      <c r="B1499" s="2" t="s">
        <v>778</v>
      </c>
      <c r="C1499" s="4">
        <v>0</v>
      </c>
    </row>
    <row r="1500" spans="1:3" x14ac:dyDescent="0.25">
      <c r="A1500" s="2">
        <v>524010</v>
      </c>
      <c r="B1500" s="2" t="s">
        <v>779</v>
      </c>
      <c r="C1500" s="4">
        <v>0</v>
      </c>
    </row>
    <row r="1501" spans="1:3" x14ac:dyDescent="0.25">
      <c r="A1501" s="2">
        <v>524015</v>
      </c>
      <c r="B1501" s="2" t="s">
        <v>780</v>
      </c>
      <c r="C1501" s="4">
        <v>0</v>
      </c>
    </row>
    <row r="1502" spans="1:3" x14ac:dyDescent="0.25">
      <c r="A1502" s="2">
        <v>524020</v>
      </c>
      <c r="B1502" s="2" t="s">
        <v>781</v>
      </c>
      <c r="C1502" s="4">
        <v>0</v>
      </c>
    </row>
    <row r="1503" spans="1:3" x14ac:dyDescent="0.25">
      <c r="A1503" s="2">
        <v>524025</v>
      </c>
      <c r="B1503" s="2" t="s">
        <v>782</v>
      </c>
      <c r="C1503" s="4">
        <v>0</v>
      </c>
    </row>
    <row r="1504" spans="1:3" x14ac:dyDescent="0.25">
      <c r="A1504" s="2">
        <v>524095</v>
      </c>
      <c r="B1504" s="2" t="s">
        <v>720</v>
      </c>
      <c r="C1504" s="4">
        <v>0</v>
      </c>
    </row>
    <row r="1505" spans="1:3" x14ac:dyDescent="0.25">
      <c r="A1505" s="8">
        <v>5245</v>
      </c>
      <c r="B1505" s="8" t="s">
        <v>783</v>
      </c>
      <c r="C1505" s="7">
        <f>SUM(C1506:C1519)</f>
        <v>2000000</v>
      </c>
    </row>
    <row r="1506" spans="1:3" x14ac:dyDescent="0.25">
      <c r="A1506" s="2">
        <v>524505</v>
      </c>
      <c r="B1506" s="2" t="s">
        <v>736</v>
      </c>
      <c r="C1506" s="4">
        <v>0</v>
      </c>
    </row>
    <row r="1507" spans="1:3" x14ac:dyDescent="0.25">
      <c r="A1507" s="2">
        <v>524510</v>
      </c>
      <c r="B1507" s="2" t="s">
        <v>737</v>
      </c>
      <c r="C1507" s="4"/>
    </row>
    <row r="1508" spans="1:3" x14ac:dyDescent="0.25">
      <c r="A1508" s="2">
        <v>524515</v>
      </c>
      <c r="B1508" s="2" t="s">
        <v>738</v>
      </c>
      <c r="C1508" s="4"/>
    </row>
    <row r="1509" spans="1:3" x14ac:dyDescent="0.25">
      <c r="A1509" s="2">
        <v>524520</v>
      </c>
      <c r="B1509" s="2" t="s">
        <v>739</v>
      </c>
      <c r="C1509" s="4"/>
    </row>
    <row r="1510" spans="1:3" x14ac:dyDescent="0.25">
      <c r="A1510" s="2">
        <v>524525</v>
      </c>
      <c r="B1510" s="2" t="s">
        <v>740</v>
      </c>
      <c r="C1510" s="4">
        <v>0</v>
      </c>
    </row>
    <row r="1511" spans="1:3" x14ac:dyDescent="0.25">
      <c r="A1511" s="2">
        <v>524530</v>
      </c>
      <c r="B1511" s="2" t="s">
        <v>741</v>
      </c>
      <c r="C1511" s="4">
        <v>0</v>
      </c>
    </row>
    <row r="1512" spans="1:3" x14ac:dyDescent="0.25">
      <c r="A1512" s="2">
        <v>524535</v>
      </c>
      <c r="B1512" s="2" t="s">
        <v>742</v>
      </c>
      <c r="C1512" s="4">
        <v>0</v>
      </c>
    </row>
    <row r="1513" spans="1:3" x14ac:dyDescent="0.25">
      <c r="A1513" s="2">
        <v>524540</v>
      </c>
      <c r="B1513" s="2" t="s">
        <v>743</v>
      </c>
      <c r="C1513" s="4">
        <v>2000000</v>
      </c>
    </row>
    <row r="1514" spans="1:3" x14ac:dyDescent="0.25">
      <c r="A1514" s="2">
        <v>524545</v>
      </c>
      <c r="B1514" s="2" t="s">
        <v>744</v>
      </c>
      <c r="C1514" s="4">
        <v>0</v>
      </c>
    </row>
    <row r="1515" spans="1:3" x14ac:dyDescent="0.25">
      <c r="A1515" s="2">
        <v>524550</v>
      </c>
      <c r="B1515" s="2" t="s">
        <v>745</v>
      </c>
      <c r="C1515" s="4">
        <v>0</v>
      </c>
    </row>
    <row r="1516" spans="1:3" x14ac:dyDescent="0.25">
      <c r="A1516" s="2">
        <v>524555</v>
      </c>
      <c r="B1516" s="2" t="s">
        <v>746</v>
      </c>
      <c r="C1516" s="4">
        <v>0</v>
      </c>
    </row>
    <row r="1517" spans="1:3" x14ac:dyDescent="0.25">
      <c r="A1517" s="2">
        <v>524560</v>
      </c>
      <c r="B1517" s="2" t="s">
        <v>747</v>
      </c>
      <c r="C1517" s="4">
        <v>0</v>
      </c>
    </row>
    <row r="1518" spans="1:3" x14ac:dyDescent="0.25">
      <c r="A1518" s="2">
        <v>524565</v>
      </c>
      <c r="B1518" s="2" t="s">
        <v>784</v>
      </c>
      <c r="C1518" s="4">
        <v>0</v>
      </c>
    </row>
    <row r="1519" spans="1:3" x14ac:dyDescent="0.25">
      <c r="A1519" s="2">
        <v>524570</v>
      </c>
      <c r="B1519" s="2" t="s">
        <v>785</v>
      </c>
      <c r="C1519" s="4">
        <v>0</v>
      </c>
    </row>
    <row r="1520" spans="1:3" x14ac:dyDescent="0.25">
      <c r="A1520" s="8">
        <v>5250</v>
      </c>
      <c r="B1520" s="8" t="s">
        <v>786</v>
      </c>
      <c r="C1520" s="7">
        <f>SUM(C1521:C1524)</f>
        <v>0</v>
      </c>
    </row>
    <row r="1521" spans="1:3" x14ac:dyDescent="0.25">
      <c r="A1521" s="2">
        <v>525005</v>
      </c>
      <c r="B1521" s="2" t="s">
        <v>787</v>
      </c>
      <c r="C1521" s="4">
        <v>0</v>
      </c>
    </row>
    <row r="1522" spans="1:3" x14ac:dyDescent="0.25">
      <c r="A1522" s="2">
        <v>525010</v>
      </c>
      <c r="B1522" s="2" t="s">
        <v>788</v>
      </c>
      <c r="C1522" s="4">
        <v>0</v>
      </c>
    </row>
    <row r="1523" spans="1:3" x14ac:dyDescent="0.25">
      <c r="A1523" s="2">
        <v>525015</v>
      </c>
      <c r="B1523" s="2" t="s">
        <v>789</v>
      </c>
      <c r="C1523" s="4">
        <v>0</v>
      </c>
    </row>
    <row r="1524" spans="1:3" x14ac:dyDescent="0.25">
      <c r="A1524" s="2">
        <v>525095</v>
      </c>
      <c r="B1524" s="2" t="s">
        <v>720</v>
      </c>
      <c r="C1524" s="4">
        <v>0</v>
      </c>
    </row>
    <row r="1525" spans="1:3" x14ac:dyDescent="0.25">
      <c r="A1525" s="8">
        <v>5255</v>
      </c>
      <c r="B1525" s="8" t="s">
        <v>398</v>
      </c>
      <c r="C1525" s="7">
        <f>SUM(C1526:C1531)</f>
        <v>0</v>
      </c>
    </row>
    <row r="1526" spans="1:3" x14ac:dyDescent="0.25">
      <c r="A1526" s="2">
        <v>525505</v>
      </c>
      <c r="B1526" s="2" t="s">
        <v>790</v>
      </c>
      <c r="C1526" s="4">
        <v>0</v>
      </c>
    </row>
    <row r="1527" spans="1:3" x14ac:dyDescent="0.25">
      <c r="A1527" s="2">
        <v>525510</v>
      </c>
      <c r="B1527" s="2" t="s">
        <v>791</v>
      </c>
      <c r="C1527" s="4">
        <v>0</v>
      </c>
    </row>
    <row r="1528" spans="1:3" x14ac:dyDescent="0.25">
      <c r="A1528" s="2">
        <v>525515</v>
      </c>
      <c r="B1528" s="2" t="s">
        <v>792</v>
      </c>
      <c r="C1528" s="4">
        <v>0</v>
      </c>
    </row>
    <row r="1529" spans="1:3" x14ac:dyDescent="0.25">
      <c r="A1529" s="2">
        <v>525520</v>
      </c>
      <c r="B1529" s="2" t="s">
        <v>793</v>
      </c>
      <c r="C1529" s="4">
        <v>0</v>
      </c>
    </row>
    <row r="1530" spans="1:3" x14ac:dyDescent="0.25">
      <c r="A1530" s="2">
        <v>525525</v>
      </c>
      <c r="B1530" s="2" t="s">
        <v>794</v>
      </c>
      <c r="C1530" s="4">
        <v>0</v>
      </c>
    </row>
    <row r="1531" spans="1:3" x14ac:dyDescent="0.25">
      <c r="A1531" s="2">
        <v>525595</v>
      </c>
      <c r="B1531" s="2" t="s">
        <v>720</v>
      </c>
      <c r="C1531" s="4">
        <v>0</v>
      </c>
    </row>
    <row r="1532" spans="1:3" x14ac:dyDescent="0.25">
      <c r="A1532" s="8">
        <v>5260</v>
      </c>
      <c r="B1532" s="8" t="s">
        <v>716</v>
      </c>
      <c r="C1532" s="7">
        <f>SUM(C1533:C1545)</f>
        <v>0</v>
      </c>
    </row>
    <row r="1533" spans="1:3" x14ac:dyDescent="0.25">
      <c r="A1533" s="2">
        <v>526005</v>
      </c>
      <c r="B1533" s="2" t="s">
        <v>737</v>
      </c>
      <c r="C1533" s="4">
        <v>0</v>
      </c>
    </row>
    <row r="1534" spans="1:3" x14ac:dyDescent="0.25">
      <c r="A1534" s="2">
        <v>526010</v>
      </c>
      <c r="B1534" s="2" t="s">
        <v>738</v>
      </c>
      <c r="C1534" s="4">
        <v>0</v>
      </c>
    </row>
    <row r="1535" spans="1:3" x14ac:dyDescent="0.25">
      <c r="A1535" s="2">
        <v>526015</v>
      </c>
      <c r="B1535" s="2" t="s">
        <v>739</v>
      </c>
      <c r="C1535" s="4">
        <v>0</v>
      </c>
    </row>
    <row r="1536" spans="1:3" x14ac:dyDescent="0.25">
      <c r="A1536" s="2">
        <v>526020</v>
      </c>
      <c r="B1536" s="2" t="s">
        <v>740</v>
      </c>
      <c r="C1536" s="4">
        <v>0</v>
      </c>
    </row>
    <row r="1537" spans="1:3" x14ac:dyDescent="0.25">
      <c r="A1537" s="2">
        <v>526025</v>
      </c>
      <c r="B1537" s="2" t="s">
        <v>741</v>
      </c>
      <c r="C1537" s="4">
        <v>0</v>
      </c>
    </row>
    <row r="1538" spans="1:3" x14ac:dyDescent="0.25">
      <c r="A1538" s="2">
        <v>526030</v>
      </c>
      <c r="B1538" s="2" t="s">
        <v>742</v>
      </c>
      <c r="C1538" s="4">
        <v>0</v>
      </c>
    </row>
    <row r="1539" spans="1:3" x14ac:dyDescent="0.25">
      <c r="A1539" s="2">
        <v>526035</v>
      </c>
      <c r="B1539" s="2" t="s">
        <v>743</v>
      </c>
      <c r="C1539" s="4">
        <v>0</v>
      </c>
    </row>
    <row r="1540" spans="1:3" x14ac:dyDescent="0.25">
      <c r="A1540" s="2">
        <v>526040</v>
      </c>
      <c r="B1540" s="2" t="s">
        <v>744</v>
      </c>
      <c r="C1540" s="4">
        <v>0</v>
      </c>
    </row>
    <row r="1541" spans="1:3" x14ac:dyDescent="0.25">
      <c r="A1541" s="2">
        <v>526045</v>
      </c>
      <c r="B1541" s="2" t="s">
        <v>745</v>
      </c>
      <c r="C1541" s="4">
        <v>0</v>
      </c>
    </row>
    <row r="1542" spans="1:3" x14ac:dyDescent="0.25">
      <c r="A1542" s="2">
        <v>526050</v>
      </c>
      <c r="B1542" s="2" t="s">
        <v>746</v>
      </c>
      <c r="C1542" s="4">
        <v>0</v>
      </c>
    </row>
    <row r="1543" spans="1:3" x14ac:dyDescent="0.25">
      <c r="A1543" s="2">
        <v>526055</v>
      </c>
      <c r="B1543" s="2" t="s">
        <v>747</v>
      </c>
      <c r="C1543" s="4">
        <v>0</v>
      </c>
    </row>
    <row r="1544" spans="1:3" x14ac:dyDescent="0.25">
      <c r="A1544" s="2">
        <v>526060</v>
      </c>
      <c r="B1544" s="2" t="s">
        <v>784</v>
      </c>
      <c r="C1544" s="4">
        <v>0</v>
      </c>
    </row>
    <row r="1545" spans="1:3" x14ac:dyDescent="0.25">
      <c r="A1545" s="2">
        <v>526065</v>
      </c>
      <c r="B1545" s="2" t="s">
        <v>804</v>
      </c>
      <c r="C1545" s="4">
        <v>0</v>
      </c>
    </row>
    <row r="1546" spans="1:3" x14ac:dyDescent="0.25">
      <c r="A1546" s="8">
        <v>5265</v>
      </c>
      <c r="B1546" s="8" t="s">
        <v>795</v>
      </c>
      <c r="C1546" s="7">
        <f>SUM(C1547:C1550)</f>
        <v>0</v>
      </c>
    </row>
    <row r="1547" spans="1:3" x14ac:dyDescent="0.25">
      <c r="A1547" s="2">
        <v>526505</v>
      </c>
      <c r="B1547" s="2" t="s">
        <v>785</v>
      </c>
      <c r="C1547" s="4">
        <v>0</v>
      </c>
    </row>
    <row r="1548" spans="1:3" x14ac:dyDescent="0.25">
      <c r="A1548" s="2">
        <v>526510</v>
      </c>
      <c r="B1548" s="2" t="s">
        <v>296</v>
      </c>
      <c r="C1548" s="4">
        <v>0</v>
      </c>
    </row>
    <row r="1549" spans="1:3" x14ac:dyDescent="0.25">
      <c r="A1549" s="2">
        <v>526515</v>
      </c>
      <c r="B1549" s="2" t="s">
        <v>321</v>
      </c>
      <c r="C1549" s="4">
        <v>0</v>
      </c>
    </row>
    <row r="1550" spans="1:3" x14ac:dyDescent="0.25">
      <c r="A1550" s="2">
        <v>526595</v>
      </c>
      <c r="B1550" s="2" t="s">
        <v>796</v>
      </c>
      <c r="C1550" s="4">
        <v>0</v>
      </c>
    </row>
    <row r="1551" spans="1:3" x14ac:dyDescent="0.25">
      <c r="A1551" s="8">
        <v>5270</v>
      </c>
      <c r="B1551" s="8" t="s">
        <v>820</v>
      </c>
      <c r="C1551" s="7">
        <f>SUM(C1552)</f>
        <v>0</v>
      </c>
    </row>
    <row r="1552" spans="1:3" x14ac:dyDescent="0.25">
      <c r="A1552" s="2">
        <v>527001</v>
      </c>
      <c r="B1552" s="2" t="s">
        <v>821</v>
      </c>
      <c r="C1552" s="4">
        <v>0</v>
      </c>
    </row>
    <row r="1553" spans="1:3" x14ac:dyDescent="0.25">
      <c r="A1553" s="8">
        <v>5275</v>
      </c>
      <c r="B1553" s="8" t="s">
        <v>822</v>
      </c>
      <c r="C1553" s="7">
        <f>SUM(C1554:C1555)</f>
        <v>0</v>
      </c>
    </row>
    <row r="1554" spans="1:3" x14ac:dyDescent="0.25">
      <c r="A1554" s="2">
        <v>527505</v>
      </c>
      <c r="B1554" s="2" t="s">
        <v>823</v>
      </c>
      <c r="C1554" s="4">
        <v>0</v>
      </c>
    </row>
    <row r="1555" spans="1:3" x14ac:dyDescent="0.25">
      <c r="A1555" s="2">
        <v>527510</v>
      </c>
      <c r="B1555" s="2" t="s">
        <v>824</v>
      </c>
      <c r="C1555" s="4">
        <v>0</v>
      </c>
    </row>
    <row r="1556" spans="1:3" x14ac:dyDescent="0.25">
      <c r="A1556" s="8">
        <v>5295</v>
      </c>
      <c r="B1556" s="8" t="s">
        <v>343</v>
      </c>
      <c r="C1556" s="7">
        <f>SUM(C1557:C1572)</f>
        <v>542600</v>
      </c>
    </row>
    <row r="1557" spans="1:3" x14ac:dyDescent="0.25">
      <c r="A1557" s="2">
        <v>529505</v>
      </c>
      <c r="B1557" s="2" t="s">
        <v>797</v>
      </c>
      <c r="C1557" s="4">
        <v>542600</v>
      </c>
    </row>
    <row r="1558" spans="1:3" x14ac:dyDescent="0.25">
      <c r="A1558" s="2">
        <v>529510</v>
      </c>
      <c r="B1558" s="2" t="s">
        <v>798</v>
      </c>
      <c r="C1558" s="4">
        <v>0</v>
      </c>
    </row>
    <row r="1559" spans="1:3" x14ac:dyDescent="0.25">
      <c r="A1559" s="2">
        <v>529515</v>
      </c>
      <c r="B1559" s="2" t="s">
        <v>799</v>
      </c>
      <c r="C1559" s="4">
        <v>0</v>
      </c>
    </row>
    <row r="1560" spans="1:3" x14ac:dyDescent="0.25">
      <c r="A1560" s="2">
        <v>529520</v>
      </c>
      <c r="B1560" s="2" t="s">
        <v>800</v>
      </c>
      <c r="C1560" s="4">
        <v>0</v>
      </c>
    </row>
    <row r="1561" spans="1:3" x14ac:dyDescent="0.25">
      <c r="A1561" s="2">
        <v>529525</v>
      </c>
      <c r="B1561" s="2" t="s">
        <v>801</v>
      </c>
      <c r="C1561" s="4"/>
    </row>
    <row r="1562" spans="1:3" x14ac:dyDescent="0.25">
      <c r="A1562" s="2">
        <v>529530</v>
      </c>
      <c r="B1562" s="2" t="s">
        <v>802</v>
      </c>
      <c r="C1562" s="4"/>
    </row>
    <row r="1563" spans="1:3" x14ac:dyDescent="0.25">
      <c r="A1563" s="2">
        <v>529535</v>
      </c>
      <c r="B1563" s="2" t="s">
        <v>803</v>
      </c>
      <c r="C1563" s="4"/>
    </row>
    <row r="1564" spans="1:3" x14ac:dyDescent="0.25">
      <c r="A1564" s="2">
        <v>529540</v>
      </c>
      <c r="B1564" s="2" t="s">
        <v>804</v>
      </c>
      <c r="C1564" s="4"/>
    </row>
    <row r="1565" spans="1:3" x14ac:dyDescent="0.25">
      <c r="A1565" s="2">
        <v>529545</v>
      </c>
      <c r="B1565" s="2" t="s">
        <v>805</v>
      </c>
      <c r="C1565" s="4"/>
    </row>
    <row r="1566" spans="1:3" x14ac:dyDescent="0.25">
      <c r="A1566" s="2">
        <v>529550</v>
      </c>
      <c r="B1566" s="2" t="s">
        <v>806</v>
      </c>
      <c r="C1566" s="4"/>
    </row>
    <row r="1567" spans="1:3" x14ac:dyDescent="0.25">
      <c r="A1567" s="2">
        <v>529555</v>
      </c>
      <c r="B1567" s="2" t="s">
        <v>807</v>
      </c>
      <c r="C1567" s="4">
        <v>0</v>
      </c>
    </row>
    <row r="1568" spans="1:3" x14ac:dyDescent="0.25">
      <c r="A1568" s="2">
        <v>529560</v>
      </c>
      <c r="B1568" s="2" t="s">
        <v>808</v>
      </c>
      <c r="C1568" s="4">
        <v>0</v>
      </c>
    </row>
    <row r="1569" spans="1:4" x14ac:dyDescent="0.25">
      <c r="A1569" s="2">
        <v>529565</v>
      </c>
      <c r="B1569" s="2" t="s">
        <v>809</v>
      </c>
      <c r="C1569" s="4">
        <v>0</v>
      </c>
    </row>
    <row r="1570" spans="1:4" x14ac:dyDescent="0.25">
      <c r="A1570" s="2">
        <v>529570</v>
      </c>
      <c r="B1570" s="2" t="s">
        <v>810</v>
      </c>
      <c r="C1570" s="4">
        <v>0</v>
      </c>
    </row>
    <row r="1571" spans="1:4" x14ac:dyDescent="0.25">
      <c r="A1571" s="2">
        <v>529575</v>
      </c>
      <c r="B1571" s="2" t="s">
        <v>811</v>
      </c>
      <c r="C1571" s="4">
        <v>0</v>
      </c>
    </row>
    <row r="1572" spans="1:4" x14ac:dyDescent="0.25">
      <c r="A1572" s="2">
        <v>529595</v>
      </c>
      <c r="B1572" s="2" t="s">
        <v>720</v>
      </c>
      <c r="C1572" s="4"/>
    </row>
    <row r="1573" spans="1:4" x14ac:dyDescent="0.25">
      <c r="A1573" s="8">
        <v>5299</v>
      </c>
      <c r="B1573" s="8" t="s">
        <v>717</v>
      </c>
      <c r="C1573" s="7">
        <f>SUM(C1574:C1578)</f>
        <v>0</v>
      </c>
    </row>
    <row r="1574" spans="1:4" x14ac:dyDescent="0.25">
      <c r="A1574" s="2">
        <v>529905</v>
      </c>
      <c r="B1574" s="2" t="s">
        <v>812</v>
      </c>
      <c r="C1574" s="4">
        <v>0</v>
      </c>
    </row>
    <row r="1575" spans="1:4" x14ac:dyDescent="0.25">
      <c r="A1575" s="2">
        <v>529910</v>
      </c>
      <c r="B1575" s="2" t="s">
        <v>813</v>
      </c>
      <c r="C1575" s="4">
        <v>0</v>
      </c>
    </row>
    <row r="1576" spans="1:4" x14ac:dyDescent="0.25">
      <c r="A1576" s="2">
        <v>529915</v>
      </c>
      <c r="B1576" s="2" t="s">
        <v>825</v>
      </c>
      <c r="C1576" s="4">
        <v>0</v>
      </c>
    </row>
    <row r="1577" spans="1:4" x14ac:dyDescent="0.25">
      <c r="A1577" s="2">
        <v>529920</v>
      </c>
      <c r="B1577" s="2" t="s">
        <v>814</v>
      </c>
      <c r="C1577" s="4">
        <v>0</v>
      </c>
    </row>
    <row r="1578" spans="1:4" x14ac:dyDescent="0.25">
      <c r="A1578" s="2">
        <v>529995</v>
      </c>
      <c r="B1578" s="2" t="s">
        <v>815</v>
      </c>
      <c r="C1578" s="4">
        <v>0</v>
      </c>
    </row>
    <row r="1579" spans="1:4" x14ac:dyDescent="0.25">
      <c r="A1579" s="8">
        <v>53</v>
      </c>
      <c r="B1579" s="8" t="s">
        <v>826</v>
      </c>
      <c r="C1579" s="7">
        <f>C1580+C1600+C1610+C1614+C1618+C1620</f>
        <v>23952354</v>
      </c>
    </row>
    <row r="1580" spans="1:4" x14ac:dyDescent="0.25">
      <c r="A1580" s="8">
        <v>5305</v>
      </c>
      <c r="B1580" s="8" t="s">
        <v>827</v>
      </c>
      <c r="C1580" s="7">
        <f>SUM(C1581:C1599)</f>
        <v>0</v>
      </c>
    </row>
    <row r="1581" spans="1:4" x14ac:dyDescent="0.25">
      <c r="A1581" s="2">
        <v>530501</v>
      </c>
      <c r="B1581" s="2" t="s">
        <v>1171</v>
      </c>
      <c r="C1581" s="4"/>
      <c r="D1581" s="14"/>
    </row>
    <row r="1582" spans="1:4" x14ac:dyDescent="0.25">
      <c r="A1582" s="2">
        <v>530502</v>
      </c>
      <c r="B1582" s="2" t="s">
        <v>1003</v>
      </c>
      <c r="C1582" s="4"/>
      <c r="D1582" s="14"/>
    </row>
    <row r="1583" spans="1:4" x14ac:dyDescent="0.25">
      <c r="A1583" s="2">
        <v>530503</v>
      </c>
      <c r="B1583" s="2" t="s">
        <v>1004</v>
      </c>
      <c r="C1583" s="4"/>
      <c r="D1583" s="14"/>
    </row>
    <row r="1584" spans="1:4" x14ac:dyDescent="0.25">
      <c r="A1584" s="2">
        <v>530504</v>
      </c>
      <c r="B1584" s="2" t="s">
        <v>1005</v>
      </c>
      <c r="C1584" s="4"/>
      <c r="D1584" s="14"/>
    </row>
    <row r="1585" spans="1:3" x14ac:dyDescent="0.25">
      <c r="A1585" s="2">
        <v>530505</v>
      </c>
      <c r="B1585" s="2" t="s">
        <v>828</v>
      </c>
      <c r="C1585" s="4"/>
    </row>
    <row r="1586" spans="1:3" x14ac:dyDescent="0.25">
      <c r="A1586" s="2">
        <v>530506</v>
      </c>
      <c r="B1586" s="2" t="s">
        <v>1006</v>
      </c>
      <c r="C1586" s="4"/>
    </row>
    <row r="1587" spans="1:3" x14ac:dyDescent="0.25">
      <c r="A1587" s="2">
        <v>530507</v>
      </c>
      <c r="B1587" s="2" t="s">
        <v>1007</v>
      </c>
      <c r="C1587" s="4"/>
    </row>
    <row r="1588" spans="1:3" x14ac:dyDescent="0.25">
      <c r="A1588" s="2">
        <v>530508</v>
      </c>
      <c r="B1588" s="2" t="s">
        <v>1008</v>
      </c>
      <c r="C1588" s="4"/>
    </row>
    <row r="1589" spans="1:3" x14ac:dyDescent="0.25">
      <c r="A1589" s="2">
        <v>530509</v>
      </c>
      <c r="B1589" s="2" t="s">
        <v>1009</v>
      </c>
      <c r="C1589" s="4"/>
    </row>
    <row r="1590" spans="1:3" x14ac:dyDescent="0.25">
      <c r="A1590" s="2"/>
      <c r="B1590" s="2" t="s">
        <v>1051</v>
      </c>
      <c r="C1590" s="4"/>
    </row>
    <row r="1591" spans="1:3" x14ac:dyDescent="0.25">
      <c r="A1591" s="2"/>
      <c r="B1591" s="2" t="s">
        <v>1052</v>
      </c>
      <c r="C1591" s="4"/>
    </row>
    <row r="1592" spans="1:3" x14ac:dyDescent="0.25">
      <c r="A1592" s="2">
        <v>530515</v>
      </c>
      <c r="B1592" s="2" t="s">
        <v>140</v>
      </c>
      <c r="C1592" s="4"/>
    </row>
    <row r="1593" spans="1:3" x14ac:dyDescent="0.25">
      <c r="A1593" s="2">
        <v>530520</v>
      </c>
      <c r="B1593" s="2" t="s">
        <v>829</v>
      </c>
      <c r="C1593" s="4"/>
    </row>
    <row r="1594" spans="1:3" x14ac:dyDescent="0.25">
      <c r="A1594" s="2">
        <v>530525</v>
      </c>
      <c r="B1594" s="2" t="s">
        <v>830</v>
      </c>
      <c r="C1594" s="4"/>
    </row>
    <row r="1595" spans="1:3" x14ac:dyDescent="0.25">
      <c r="A1595" s="2">
        <v>530530</v>
      </c>
      <c r="B1595" s="2" t="s">
        <v>831</v>
      </c>
      <c r="C1595" s="4"/>
    </row>
    <row r="1596" spans="1:3" x14ac:dyDescent="0.25">
      <c r="A1596" s="2">
        <v>530535</v>
      </c>
      <c r="B1596" s="2" t="s">
        <v>832</v>
      </c>
      <c r="C1596" s="4"/>
    </row>
    <row r="1597" spans="1:3" x14ac:dyDescent="0.25">
      <c r="A1597" s="2">
        <v>530540</v>
      </c>
      <c r="B1597" s="2" t="s">
        <v>833</v>
      </c>
      <c r="C1597" s="4"/>
    </row>
    <row r="1598" spans="1:3" x14ac:dyDescent="0.25">
      <c r="A1598" s="2">
        <v>530545</v>
      </c>
      <c r="B1598" s="2" t="s">
        <v>834</v>
      </c>
      <c r="C1598" s="4"/>
    </row>
    <row r="1599" spans="1:3" x14ac:dyDescent="0.25">
      <c r="A1599" s="2">
        <v>530595</v>
      </c>
      <c r="B1599" s="2" t="s">
        <v>1010</v>
      </c>
      <c r="C1599" s="4"/>
    </row>
    <row r="1600" spans="1:3" x14ac:dyDescent="0.25">
      <c r="A1600" s="8">
        <v>5310</v>
      </c>
      <c r="B1600" s="8" t="s">
        <v>835</v>
      </c>
      <c r="C1600" s="7">
        <f>SUM(C1601:C1609)</f>
        <v>0</v>
      </c>
    </row>
    <row r="1601" spans="1:3" x14ac:dyDescent="0.25">
      <c r="A1601" s="2">
        <v>531005</v>
      </c>
      <c r="B1601" s="2" t="s">
        <v>836</v>
      </c>
      <c r="C1601" s="4">
        <v>0</v>
      </c>
    </row>
    <row r="1602" spans="1:3" x14ac:dyDescent="0.25">
      <c r="A1602" s="2">
        <v>531010</v>
      </c>
      <c r="B1602" s="2" t="s">
        <v>837</v>
      </c>
      <c r="C1602" s="4">
        <v>0</v>
      </c>
    </row>
    <row r="1603" spans="1:3" x14ac:dyDescent="0.25">
      <c r="A1603" s="2">
        <v>531015</v>
      </c>
      <c r="B1603" s="2" t="s">
        <v>838</v>
      </c>
      <c r="C1603" s="4">
        <v>0</v>
      </c>
    </row>
    <row r="1604" spans="1:3" x14ac:dyDescent="0.25">
      <c r="A1604" s="2">
        <v>531020</v>
      </c>
      <c r="B1604" s="2" t="s">
        <v>839</v>
      </c>
      <c r="C1604" s="4">
        <v>0</v>
      </c>
    </row>
    <row r="1605" spans="1:3" x14ac:dyDescent="0.25">
      <c r="A1605" s="2">
        <v>531025</v>
      </c>
      <c r="B1605" s="2" t="s">
        <v>840</v>
      </c>
      <c r="C1605" s="4">
        <v>0</v>
      </c>
    </row>
    <row r="1606" spans="1:3" x14ac:dyDescent="0.25">
      <c r="A1606" s="2">
        <v>531030</v>
      </c>
      <c r="B1606" s="2" t="s">
        <v>841</v>
      </c>
      <c r="C1606" s="4">
        <v>0</v>
      </c>
    </row>
    <row r="1607" spans="1:3" x14ac:dyDescent="0.25">
      <c r="A1607" s="2">
        <v>531035</v>
      </c>
      <c r="B1607" s="2" t="s">
        <v>842</v>
      </c>
      <c r="C1607" s="4">
        <v>0</v>
      </c>
    </row>
    <row r="1608" spans="1:3" x14ac:dyDescent="0.25">
      <c r="A1608" s="2">
        <v>531040</v>
      </c>
      <c r="B1608" s="2" t="s">
        <v>843</v>
      </c>
      <c r="C1608" s="4">
        <v>0</v>
      </c>
    </row>
    <row r="1609" spans="1:3" x14ac:dyDescent="0.25">
      <c r="A1609" s="2">
        <v>531041</v>
      </c>
      <c r="B1609" s="2" t="s">
        <v>844</v>
      </c>
      <c r="C1609" s="4">
        <v>0</v>
      </c>
    </row>
    <row r="1610" spans="1:3" x14ac:dyDescent="0.25">
      <c r="A1610" s="8">
        <v>5313</v>
      </c>
      <c r="B1610" s="8" t="s">
        <v>822</v>
      </c>
      <c r="C1610" s="7">
        <f>SUM(C1611:C1613)</f>
        <v>0</v>
      </c>
    </row>
    <row r="1611" spans="1:3" x14ac:dyDescent="0.25">
      <c r="A1611" s="2">
        <v>531305</v>
      </c>
      <c r="B1611" s="2" t="s">
        <v>845</v>
      </c>
      <c r="C1611" s="4">
        <v>0</v>
      </c>
    </row>
    <row r="1612" spans="1:3" x14ac:dyDescent="0.25">
      <c r="A1612" s="2">
        <v>531310</v>
      </c>
      <c r="B1612" s="2" t="s">
        <v>846</v>
      </c>
      <c r="C1612" s="4">
        <v>0</v>
      </c>
    </row>
    <row r="1613" spans="1:3" x14ac:dyDescent="0.25">
      <c r="A1613" s="2">
        <v>531311</v>
      </c>
      <c r="B1613" s="2" t="s">
        <v>847</v>
      </c>
      <c r="C1613" s="4">
        <v>0</v>
      </c>
    </row>
    <row r="1614" spans="1:3" x14ac:dyDescent="0.25">
      <c r="A1614" s="8">
        <v>5315</v>
      </c>
      <c r="B1614" s="8" t="s">
        <v>848</v>
      </c>
      <c r="C1614" s="7">
        <f>SUM(C1615:C1617)</f>
        <v>0</v>
      </c>
    </row>
    <row r="1615" spans="1:3" x14ac:dyDescent="0.25">
      <c r="A1615" s="2">
        <v>531505</v>
      </c>
      <c r="B1615" s="2" t="s">
        <v>849</v>
      </c>
      <c r="C1615" s="4">
        <v>0</v>
      </c>
    </row>
    <row r="1616" spans="1:3" x14ac:dyDescent="0.25">
      <c r="A1616" s="2">
        <v>531510</v>
      </c>
      <c r="B1616" s="2" t="s">
        <v>850</v>
      </c>
      <c r="C1616" s="4"/>
    </row>
    <row r="1617" spans="1:3" x14ac:dyDescent="0.25">
      <c r="A1617" s="2">
        <v>531595</v>
      </c>
      <c r="B1617" s="2" t="s">
        <v>1011</v>
      </c>
      <c r="C1617" s="4"/>
    </row>
    <row r="1618" spans="1:3" x14ac:dyDescent="0.25">
      <c r="A1618" s="8">
        <v>5320</v>
      </c>
      <c r="B1618" s="8" t="s">
        <v>851</v>
      </c>
      <c r="C1618" s="7">
        <f>SUM(C1619)</f>
        <v>0</v>
      </c>
    </row>
    <row r="1619" spans="1:3" x14ac:dyDescent="0.25">
      <c r="A1619" s="2">
        <v>532005</v>
      </c>
      <c r="B1619" s="2" t="s">
        <v>852</v>
      </c>
      <c r="C1619" s="4">
        <v>0</v>
      </c>
    </row>
    <row r="1620" spans="1:3" x14ac:dyDescent="0.25">
      <c r="A1620" s="8">
        <v>5395</v>
      </c>
      <c r="B1620" s="8" t="s">
        <v>853</v>
      </c>
      <c r="C1620" s="7">
        <f>SUM(C1621:C1629)</f>
        <v>23952354</v>
      </c>
    </row>
    <row r="1621" spans="1:3" x14ac:dyDescent="0.25">
      <c r="A1621" s="2">
        <v>539505</v>
      </c>
      <c r="B1621" s="2" t="s">
        <v>854</v>
      </c>
      <c r="C1621" s="4">
        <v>0</v>
      </c>
    </row>
    <row r="1622" spans="1:3" x14ac:dyDescent="0.25">
      <c r="A1622" s="2">
        <v>539510</v>
      </c>
      <c r="B1622" s="2" t="s">
        <v>855</v>
      </c>
      <c r="C1622" s="4">
        <v>0</v>
      </c>
    </row>
    <row r="1623" spans="1:3" x14ac:dyDescent="0.25">
      <c r="A1623" s="2">
        <v>539515</v>
      </c>
      <c r="B1623" s="2" t="s">
        <v>544</v>
      </c>
      <c r="C1623" s="4">
        <v>0</v>
      </c>
    </row>
    <row r="1624" spans="1:3" x14ac:dyDescent="0.25">
      <c r="A1624" s="2">
        <v>539520</v>
      </c>
      <c r="B1624" s="2" t="s">
        <v>856</v>
      </c>
      <c r="C1624" s="4"/>
    </row>
    <row r="1625" spans="1:3" x14ac:dyDescent="0.25">
      <c r="A1625" s="2">
        <v>539525</v>
      </c>
      <c r="B1625" s="2" t="s">
        <v>857</v>
      </c>
      <c r="C1625" s="4"/>
    </row>
    <row r="1626" spans="1:3" x14ac:dyDescent="0.25">
      <c r="A1626" s="2">
        <v>539530</v>
      </c>
      <c r="B1626" s="2" t="s">
        <v>858</v>
      </c>
      <c r="C1626" s="4"/>
    </row>
    <row r="1627" spans="1:3" x14ac:dyDescent="0.25">
      <c r="A1627" s="2">
        <v>539535</v>
      </c>
      <c r="B1627" s="2" t="s">
        <v>859</v>
      </c>
      <c r="C1627" s="4"/>
    </row>
    <row r="1628" spans="1:3" x14ac:dyDescent="0.25">
      <c r="A1628" s="2">
        <v>539540</v>
      </c>
      <c r="B1628" s="2" t="s">
        <v>860</v>
      </c>
      <c r="C1628" s="4"/>
    </row>
    <row r="1629" spans="1:3" x14ac:dyDescent="0.25">
      <c r="A1629" s="2">
        <v>539595</v>
      </c>
      <c r="B1629" s="2" t="s">
        <v>1012</v>
      </c>
      <c r="C1629" s="4">
        <v>23952354</v>
      </c>
    </row>
    <row r="1630" spans="1:3" x14ac:dyDescent="0.25">
      <c r="A1630" s="8">
        <v>54</v>
      </c>
      <c r="B1630" s="8" t="s">
        <v>861</v>
      </c>
      <c r="C1630" s="7">
        <f>C1631+C1634</f>
        <v>28718000</v>
      </c>
    </row>
    <row r="1631" spans="1:3" x14ac:dyDescent="0.25">
      <c r="A1631" s="8">
        <v>5405</v>
      </c>
      <c r="B1631" s="8" t="s">
        <v>862</v>
      </c>
      <c r="C1631" s="7">
        <f>SUM(C1632:C1633)</f>
        <v>28718000</v>
      </c>
    </row>
    <row r="1632" spans="1:3" x14ac:dyDescent="0.25">
      <c r="A1632" s="2">
        <v>540505</v>
      </c>
      <c r="B1632" s="2" t="s">
        <v>863</v>
      </c>
      <c r="C1632" s="4"/>
    </row>
    <row r="1633" spans="1:5" x14ac:dyDescent="0.25">
      <c r="A1633" s="2">
        <v>540510</v>
      </c>
      <c r="B1633" s="2" t="s">
        <v>864</v>
      </c>
      <c r="C1633" s="4">
        <v>28718000</v>
      </c>
    </row>
    <row r="1634" spans="1:5" x14ac:dyDescent="0.25">
      <c r="A1634" s="8">
        <v>5410</v>
      </c>
      <c r="B1634" s="8" t="s">
        <v>865</v>
      </c>
      <c r="C1634" s="7">
        <f>SUM(C1635)</f>
        <v>0</v>
      </c>
    </row>
    <row r="1635" spans="1:5" x14ac:dyDescent="0.25">
      <c r="A1635" s="2">
        <v>541005</v>
      </c>
      <c r="B1635" s="2" t="s">
        <v>865</v>
      </c>
      <c r="C1635" s="4">
        <v>0</v>
      </c>
    </row>
    <row r="1636" spans="1:5" x14ac:dyDescent="0.25">
      <c r="A1636" s="8">
        <v>59</v>
      </c>
      <c r="B1636" s="8" t="s">
        <v>866</v>
      </c>
      <c r="C1636" s="7">
        <f>C1637+C1638</f>
        <v>0</v>
      </c>
    </row>
    <row r="1637" spans="1:5" x14ac:dyDescent="0.25">
      <c r="A1637" s="8">
        <v>5905</v>
      </c>
      <c r="B1637" s="8" t="s">
        <v>867</v>
      </c>
      <c r="C1637" s="7">
        <v>0</v>
      </c>
    </row>
    <row r="1638" spans="1:5" x14ac:dyDescent="0.25">
      <c r="A1638" s="8">
        <v>5910</v>
      </c>
      <c r="B1638" s="8" t="s">
        <v>868</v>
      </c>
      <c r="C1638" s="7">
        <v>0</v>
      </c>
    </row>
    <row r="1639" spans="1:5" x14ac:dyDescent="0.25">
      <c r="A1639" s="15">
        <v>6</v>
      </c>
      <c r="B1639" s="15" t="s">
        <v>869</v>
      </c>
      <c r="C1639" s="16">
        <f>C1640+C1762</f>
        <v>86700092</v>
      </c>
      <c r="D1639" s="18">
        <f>+C1639</f>
        <v>86700092</v>
      </c>
    </row>
    <row r="1640" spans="1:5" x14ac:dyDescent="0.25">
      <c r="A1640" s="8">
        <v>61</v>
      </c>
      <c r="B1640" s="8" t="s">
        <v>870</v>
      </c>
      <c r="C1640" s="7">
        <f>C1641+C1658+C1675+C1692+C1709+C1726+C1743+C1745</f>
        <v>83187079</v>
      </c>
    </row>
    <row r="1641" spans="1:5" x14ac:dyDescent="0.25">
      <c r="A1641" s="8">
        <v>6105</v>
      </c>
      <c r="B1641" s="8" t="s">
        <v>629</v>
      </c>
      <c r="C1641" s="7">
        <f>SUM(C1642:C1657)</f>
        <v>83187079</v>
      </c>
      <c r="D1641" s="29" t="s">
        <v>1032</v>
      </c>
      <c r="E1641" s="30">
        <f>+D1044-D1209-D1639</f>
        <v>14798853</v>
      </c>
    </row>
    <row r="1642" spans="1:5" x14ac:dyDescent="0.25">
      <c r="A1642" s="2">
        <v>610501</v>
      </c>
      <c r="B1642" s="2" t="s">
        <v>871</v>
      </c>
      <c r="C1642" s="47"/>
    </row>
    <row r="1643" spans="1:5" x14ac:dyDescent="0.25">
      <c r="A1643" s="2">
        <v>610505</v>
      </c>
      <c r="B1643" s="2" t="s">
        <v>872</v>
      </c>
      <c r="C1643" s="4">
        <v>83187079</v>
      </c>
    </row>
    <row r="1644" spans="1:5" x14ac:dyDescent="0.25">
      <c r="A1644" s="2">
        <v>610510</v>
      </c>
      <c r="B1644" s="2" t="s">
        <v>141</v>
      </c>
      <c r="C1644" s="4"/>
    </row>
    <row r="1645" spans="1:5" x14ac:dyDescent="0.25">
      <c r="A1645" s="2">
        <v>610515</v>
      </c>
      <c r="B1645" s="2" t="s">
        <v>873</v>
      </c>
      <c r="C1645" s="4">
        <v>0</v>
      </c>
    </row>
    <row r="1646" spans="1:5" x14ac:dyDescent="0.25">
      <c r="A1646" s="2">
        <v>610520</v>
      </c>
      <c r="B1646" s="2" t="s">
        <v>143</v>
      </c>
      <c r="C1646" s="4">
        <v>0</v>
      </c>
    </row>
    <row r="1647" spans="1:5" x14ac:dyDescent="0.25">
      <c r="A1647" s="2">
        <v>610525</v>
      </c>
      <c r="B1647" s="2" t="s">
        <v>874</v>
      </c>
      <c r="C1647" s="4">
        <v>0</v>
      </c>
    </row>
    <row r="1648" spans="1:5" x14ac:dyDescent="0.25">
      <c r="A1648" s="2">
        <v>610530</v>
      </c>
      <c r="B1648" s="2" t="s">
        <v>318</v>
      </c>
      <c r="C1648" s="4">
        <v>0</v>
      </c>
    </row>
    <row r="1649" spans="1:3" x14ac:dyDescent="0.25">
      <c r="A1649" s="2">
        <v>610535</v>
      </c>
      <c r="B1649" s="2" t="s">
        <v>142</v>
      </c>
      <c r="C1649" s="4">
        <v>0</v>
      </c>
    </row>
    <row r="1650" spans="1:3" x14ac:dyDescent="0.25">
      <c r="A1650" s="2">
        <v>610540</v>
      </c>
      <c r="B1650" s="2" t="s">
        <v>875</v>
      </c>
      <c r="C1650" s="4">
        <v>0</v>
      </c>
    </row>
    <row r="1651" spans="1:3" x14ac:dyDescent="0.25">
      <c r="A1651" s="2">
        <v>610545</v>
      </c>
      <c r="B1651" s="2" t="s">
        <v>876</v>
      </c>
      <c r="C1651" s="4">
        <v>0</v>
      </c>
    </row>
    <row r="1652" spans="1:3" x14ac:dyDescent="0.25">
      <c r="A1652" s="2">
        <v>610550</v>
      </c>
      <c r="B1652" s="2" t="s">
        <v>877</v>
      </c>
      <c r="C1652" s="4">
        <v>0</v>
      </c>
    </row>
    <row r="1653" spans="1:3" x14ac:dyDescent="0.25">
      <c r="A1653" s="2">
        <v>610555</v>
      </c>
      <c r="B1653" s="2" t="s">
        <v>878</v>
      </c>
      <c r="C1653" s="4">
        <v>0</v>
      </c>
    </row>
    <row r="1654" spans="1:3" x14ac:dyDescent="0.25">
      <c r="A1654" s="2">
        <v>610560</v>
      </c>
      <c r="B1654" s="2" t="s">
        <v>879</v>
      </c>
      <c r="C1654" s="4">
        <v>0</v>
      </c>
    </row>
    <row r="1655" spans="1:3" x14ac:dyDescent="0.25">
      <c r="A1655" s="2">
        <v>610565</v>
      </c>
      <c r="B1655" s="2" t="s">
        <v>880</v>
      </c>
      <c r="C1655" s="4">
        <v>0</v>
      </c>
    </row>
    <row r="1656" spans="1:3" x14ac:dyDescent="0.25">
      <c r="A1656" s="2">
        <v>610570</v>
      </c>
      <c r="B1656" s="2" t="s">
        <v>343</v>
      </c>
      <c r="C1656" s="4">
        <v>0</v>
      </c>
    </row>
    <row r="1657" spans="1:3" x14ac:dyDescent="0.25">
      <c r="A1657" s="2">
        <v>610575</v>
      </c>
      <c r="B1657" s="2" t="s">
        <v>59</v>
      </c>
      <c r="C1657" s="4">
        <v>0</v>
      </c>
    </row>
    <row r="1658" spans="1:3" x14ac:dyDescent="0.25">
      <c r="A1658" s="8">
        <v>6110</v>
      </c>
      <c r="B1658" s="8" t="s">
        <v>631</v>
      </c>
      <c r="C1658" s="7">
        <f>SUM(C1659:C1674)</f>
        <v>0</v>
      </c>
    </row>
    <row r="1659" spans="1:3" x14ac:dyDescent="0.25">
      <c r="A1659" s="2">
        <v>611001</v>
      </c>
      <c r="B1659" s="2" t="s">
        <v>871</v>
      </c>
      <c r="C1659" s="4"/>
    </row>
    <row r="1660" spans="1:3" x14ac:dyDescent="0.25">
      <c r="A1660" s="2">
        <v>611005</v>
      </c>
      <c r="B1660" s="2" t="s">
        <v>872</v>
      </c>
      <c r="C1660" s="4">
        <v>0</v>
      </c>
    </row>
    <row r="1661" spans="1:3" x14ac:dyDescent="0.25">
      <c r="A1661" s="2">
        <v>611010</v>
      </c>
      <c r="B1661" s="2" t="s">
        <v>141</v>
      </c>
      <c r="C1661" s="4"/>
    </row>
    <row r="1662" spans="1:3" x14ac:dyDescent="0.25">
      <c r="A1662" s="2">
        <v>611015</v>
      </c>
      <c r="B1662" s="2" t="s">
        <v>873</v>
      </c>
      <c r="C1662" s="4">
        <v>0</v>
      </c>
    </row>
    <row r="1663" spans="1:3" x14ac:dyDescent="0.25">
      <c r="A1663" s="2">
        <v>611020</v>
      </c>
      <c r="B1663" s="2" t="s">
        <v>143</v>
      </c>
      <c r="C1663" s="4">
        <v>0</v>
      </c>
    </row>
    <row r="1664" spans="1:3" x14ac:dyDescent="0.25">
      <c r="A1664" s="2">
        <v>611025</v>
      </c>
      <c r="B1664" s="2" t="s">
        <v>874</v>
      </c>
      <c r="C1664" s="4">
        <v>0</v>
      </c>
    </row>
    <row r="1665" spans="1:3" x14ac:dyDescent="0.25">
      <c r="A1665" s="2">
        <v>611030</v>
      </c>
      <c r="B1665" s="2" t="s">
        <v>318</v>
      </c>
      <c r="C1665" s="4">
        <v>0</v>
      </c>
    </row>
    <row r="1666" spans="1:3" x14ac:dyDescent="0.25">
      <c r="A1666" s="2">
        <v>611035</v>
      </c>
      <c r="B1666" s="2" t="s">
        <v>142</v>
      </c>
      <c r="C1666" s="4">
        <v>0</v>
      </c>
    </row>
    <row r="1667" spans="1:3" x14ac:dyDescent="0.25">
      <c r="A1667" s="2">
        <v>611040</v>
      </c>
      <c r="B1667" s="2" t="s">
        <v>875</v>
      </c>
      <c r="C1667" s="4">
        <v>0</v>
      </c>
    </row>
    <row r="1668" spans="1:3" x14ac:dyDescent="0.25">
      <c r="A1668" s="2">
        <v>611045</v>
      </c>
      <c r="B1668" s="2" t="s">
        <v>876</v>
      </c>
      <c r="C1668" s="4">
        <v>0</v>
      </c>
    </row>
    <row r="1669" spans="1:3" x14ac:dyDescent="0.25">
      <c r="A1669" s="2">
        <v>611050</v>
      </c>
      <c r="B1669" s="2" t="s">
        <v>877</v>
      </c>
      <c r="C1669" s="4">
        <v>0</v>
      </c>
    </row>
    <row r="1670" spans="1:3" x14ac:dyDescent="0.25">
      <c r="A1670" s="2">
        <v>611055</v>
      </c>
      <c r="B1670" s="2" t="s">
        <v>878</v>
      </c>
      <c r="C1670" s="4">
        <v>0</v>
      </c>
    </row>
    <row r="1671" spans="1:3" x14ac:dyDescent="0.25">
      <c r="A1671" s="2">
        <v>611060</v>
      </c>
      <c r="B1671" s="2" t="s">
        <v>879</v>
      </c>
      <c r="C1671" s="4">
        <v>0</v>
      </c>
    </row>
    <row r="1672" spans="1:3" x14ac:dyDescent="0.25">
      <c r="A1672" s="2">
        <v>611065</v>
      </c>
      <c r="B1672" s="2" t="s">
        <v>880</v>
      </c>
      <c r="C1672" s="4">
        <v>0</v>
      </c>
    </row>
    <row r="1673" spans="1:3" x14ac:dyDescent="0.25">
      <c r="A1673" s="2">
        <v>611070</v>
      </c>
      <c r="B1673" s="2" t="s">
        <v>343</v>
      </c>
      <c r="C1673" s="4">
        <v>0</v>
      </c>
    </row>
    <row r="1674" spans="1:3" x14ac:dyDescent="0.25">
      <c r="A1674" s="2">
        <v>611075</v>
      </c>
      <c r="B1674" s="2" t="s">
        <v>59</v>
      </c>
      <c r="C1674" s="4">
        <v>0</v>
      </c>
    </row>
    <row r="1675" spans="1:3" x14ac:dyDescent="0.25">
      <c r="A1675" s="8">
        <v>6115</v>
      </c>
      <c r="B1675" s="8" t="s">
        <v>632</v>
      </c>
      <c r="C1675" s="7">
        <f>SUM(C1676:C1691)</f>
        <v>0</v>
      </c>
    </row>
    <row r="1676" spans="1:3" x14ac:dyDescent="0.25">
      <c r="A1676" s="2">
        <v>611501</v>
      </c>
      <c r="B1676" s="2" t="s">
        <v>871</v>
      </c>
      <c r="C1676" s="4">
        <v>0</v>
      </c>
    </row>
    <row r="1677" spans="1:3" x14ac:dyDescent="0.25">
      <c r="A1677" s="2">
        <v>611505</v>
      </c>
      <c r="B1677" s="2" t="s">
        <v>872</v>
      </c>
      <c r="C1677" s="4">
        <v>0</v>
      </c>
    </row>
    <row r="1678" spans="1:3" x14ac:dyDescent="0.25">
      <c r="A1678" s="2">
        <v>611510</v>
      </c>
      <c r="B1678" s="2" t="s">
        <v>141</v>
      </c>
      <c r="C1678" s="4">
        <v>0</v>
      </c>
    </row>
    <row r="1679" spans="1:3" x14ac:dyDescent="0.25">
      <c r="A1679" s="2">
        <v>611515</v>
      </c>
      <c r="B1679" s="2" t="s">
        <v>873</v>
      </c>
      <c r="C1679" s="4">
        <v>0</v>
      </c>
    </row>
    <row r="1680" spans="1:3" x14ac:dyDescent="0.25">
      <c r="A1680" s="2">
        <v>611520</v>
      </c>
      <c r="B1680" s="2" t="s">
        <v>143</v>
      </c>
      <c r="C1680" s="4">
        <v>0</v>
      </c>
    </row>
    <row r="1681" spans="1:3" x14ac:dyDescent="0.25">
      <c r="A1681" s="2">
        <v>611525</v>
      </c>
      <c r="B1681" s="2" t="s">
        <v>874</v>
      </c>
      <c r="C1681" s="4">
        <v>0</v>
      </c>
    </row>
    <row r="1682" spans="1:3" x14ac:dyDescent="0.25">
      <c r="A1682" s="2">
        <v>611530</v>
      </c>
      <c r="B1682" s="2" t="s">
        <v>318</v>
      </c>
      <c r="C1682" s="4">
        <v>0</v>
      </c>
    </row>
    <row r="1683" spans="1:3" x14ac:dyDescent="0.25">
      <c r="A1683" s="2">
        <v>611535</v>
      </c>
      <c r="B1683" s="2" t="s">
        <v>142</v>
      </c>
      <c r="C1683" s="4">
        <v>0</v>
      </c>
    </row>
    <row r="1684" spans="1:3" x14ac:dyDescent="0.25">
      <c r="A1684" s="2">
        <v>611540</v>
      </c>
      <c r="B1684" s="2" t="s">
        <v>875</v>
      </c>
      <c r="C1684" s="4">
        <v>0</v>
      </c>
    </row>
    <row r="1685" spans="1:3" x14ac:dyDescent="0.25">
      <c r="A1685" s="2">
        <v>611545</v>
      </c>
      <c r="B1685" s="2" t="s">
        <v>876</v>
      </c>
      <c r="C1685" s="4">
        <v>0</v>
      </c>
    </row>
    <row r="1686" spans="1:3" x14ac:dyDescent="0.25">
      <c r="A1686" s="2">
        <v>611550</v>
      </c>
      <c r="B1686" s="2" t="s">
        <v>877</v>
      </c>
      <c r="C1686" s="4">
        <v>0</v>
      </c>
    </row>
    <row r="1687" spans="1:3" x14ac:dyDescent="0.25">
      <c r="A1687" s="2">
        <v>611555</v>
      </c>
      <c r="B1687" s="2" t="s">
        <v>878</v>
      </c>
      <c r="C1687" s="4">
        <v>0</v>
      </c>
    </row>
    <row r="1688" spans="1:3" x14ac:dyDescent="0.25">
      <c r="A1688" s="2">
        <v>611560</v>
      </c>
      <c r="B1688" s="2" t="s">
        <v>879</v>
      </c>
      <c r="C1688" s="4">
        <v>0</v>
      </c>
    </row>
    <row r="1689" spans="1:3" x14ac:dyDescent="0.25">
      <c r="A1689" s="2">
        <v>611565</v>
      </c>
      <c r="B1689" s="2" t="s">
        <v>880</v>
      </c>
      <c r="C1689" s="4">
        <v>0</v>
      </c>
    </row>
    <row r="1690" spans="1:3" x14ac:dyDescent="0.25">
      <c r="A1690" s="2">
        <v>611570</v>
      </c>
      <c r="B1690" s="2" t="s">
        <v>343</v>
      </c>
      <c r="C1690" s="4">
        <v>0</v>
      </c>
    </row>
    <row r="1691" spans="1:3" x14ac:dyDescent="0.25">
      <c r="A1691" s="2">
        <v>611575</v>
      </c>
      <c r="B1691" s="2" t="s">
        <v>59</v>
      </c>
      <c r="C1691" s="4">
        <v>0</v>
      </c>
    </row>
    <row r="1692" spans="1:3" x14ac:dyDescent="0.25">
      <c r="A1692" s="8">
        <v>6120</v>
      </c>
      <c r="B1692" s="8" t="s">
        <v>881</v>
      </c>
      <c r="C1692" s="7">
        <f>SUM(C1693:C1708)</f>
        <v>0</v>
      </c>
    </row>
    <row r="1693" spans="1:3" x14ac:dyDescent="0.25">
      <c r="A1693" s="2">
        <v>612001</v>
      </c>
      <c r="B1693" s="2" t="s">
        <v>871</v>
      </c>
      <c r="C1693" s="4">
        <v>0</v>
      </c>
    </row>
    <row r="1694" spans="1:3" x14ac:dyDescent="0.25">
      <c r="A1694" s="2">
        <v>612005</v>
      </c>
      <c r="B1694" s="2" t="s">
        <v>872</v>
      </c>
      <c r="C1694" s="4">
        <v>0</v>
      </c>
    </row>
    <row r="1695" spans="1:3" x14ac:dyDescent="0.25">
      <c r="A1695" s="2">
        <v>612010</v>
      </c>
      <c r="B1695" s="2" t="s">
        <v>141</v>
      </c>
      <c r="C1695" s="4">
        <v>0</v>
      </c>
    </row>
    <row r="1696" spans="1:3" x14ac:dyDescent="0.25">
      <c r="A1696" s="2">
        <v>612015</v>
      </c>
      <c r="B1696" s="2" t="s">
        <v>873</v>
      </c>
      <c r="C1696" s="4">
        <v>0</v>
      </c>
    </row>
    <row r="1697" spans="1:3" x14ac:dyDescent="0.25">
      <c r="A1697" s="2">
        <v>612020</v>
      </c>
      <c r="B1697" s="2" t="s">
        <v>143</v>
      </c>
      <c r="C1697" s="4">
        <v>0</v>
      </c>
    </row>
    <row r="1698" spans="1:3" x14ac:dyDescent="0.25">
      <c r="A1698" s="2">
        <v>612025</v>
      </c>
      <c r="B1698" s="2" t="s">
        <v>874</v>
      </c>
      <c r="C1698" s="4">
        <v>0</v>
      </c>
    </row>
    <row r="1699" spans="1:3" x14ac:dyDescent="0.25">
      <c r="A1699" s="2">
        <v>612030</v>
      </c>
      <c r="B1699" s="2" t="s">
        <v>318</v>
      </c>
      <c r="C1699" s="4">
        <v>0</v>
      </c>
    </row>
    <row r="1700" spans="1:3" x14ac:dyDescent="0.25">
      <c r="A1700" s="2">
        <v>612035</v>
      </c>
      <c r="B1700" s="2" t="s">
        <v>142</v>
      </c>
      <c r="C1700" s="4">
        <v>0</v>
      </c>
    </row>
    <row r="1701" spans="1:3" x14ac:dyDescent="0.25">
      <c r="A1701" s="2">
        <v>612040</v>
      </c>
      <c r="B1701" s="2" t="s">
        <v>875</v>
      </c>
      <c r="C1701" s="4">
        <v>0</v>
      </c>
    </row>
    <row r="1702" spans="1:3" x14ac:dyDescent="0.25">
      <c r="A1702" s="2">
        <v>612045</v>
      </c>
      <c r="B1702" s="2" t="s">
        <v>876</v>
      </c>
      <c r="C1702" s="4">
        <v>0</v>
      </c>
    </row>
    <row r="1703" spans="1:3" x14ac:dyDescent="0.25">
      <c r="A1703" s="2">
        <v>612050</v>
      </c>
      <c r="B1703" s="2" t="s">
        <v>877</v>
      </c>
      <c r="C1703" s="4">
        <v>0</v>
      </c>
    </row>
    <row r="1704" spans="1:3" x14ac:dyDescent="0.25">
      <c r="A1704" s="2">
        <v>612055</v>
      </c>
      <c r="B1704" s="2" t="s">
        <v>878</v>
      </c>
      <c r="C1704" s="4">
        <v>0</v>
      </c>
    </row>
    <row r="1705" spans="1:3" x14ac:dyDescent="0.25">
      <c r="A1705" s="2">
        <v>612060</v>
      </c>
      <c r="B1705" s="2" t="s">
        <v>879</v>
      </c>
      <c r="C1705" s="4">
        <v>0</v>
      </c>
    </row>
    <row r="1706" spans="1:3" x14ac:dyDescent="0.25">
      <c r="A1706" s="2">
        <v>612065</v>
      </c>
      <c r="B1706" s="2" t="s">
        <v>880</v>
      </c>
      <c r="C1706" s="4">
        <v>0</v>
      </c>
    </row>
    <row r="1707" spans="1:3" x14ac:dyDescent="0.25">
      <c r="A1707" s="2">
        <v>612070</v>
      </c>
      <c r="B1707" s="2" t="s">
        <v>343</v>
      </c>
      <c r="C1707" s="4">
        <v>0</v>
      </c>
    </row>
    <row r="1708" spans="1:3" x14ac:dyDescent="0.25">
      <c r="A1708" s="2">
        <v>612075</v>
      </c>
      <c r="B1708" s="2" t="s">
        <v>59</v>
      </c>
      <c r="C1708" s="4">
        <v>0</v>
      </c>
    </row>
    <row r="1709" spans="1:3" x14ac:dyDescent="0.25">
      <c r="A1709" s="8">
        <v>6125</v>
      </c>
      <c r="B1709" s="8" t="s">
        <v>636</v>
      </c>
      <c r="C1709" s="7">
        <f>SUM(C1710:C1725)</f>
        <v>0</v>
      </c>
    </row>
    <row r="1710" spans="1:3" x14ac:dyDescent="0.25">
      <c r="A1710" s="2">
        <v>612501</v>
      </c>
      <c r="B1710" s="2" t="s">
        <v>871</v>
      </c>
      <c r="C1710" s="4">
        <v>0</v>
      </c>
    </row>
    <row r="1711" spans="1:3" x14ac:dyDescent="0.25">
      <c r="A1711" s="2">
        <v>612505</v>
      </c>
      <c r="B1711" s="2" t="s">
        <v>872</v>
      </c>
      <c r="C1711" s="4">
        <v>0</v>
      </c>
    </row>
    <row r="1712" spans="1:3" x14ac:dyDescent="0.25">
      <c r="A1712" s="2">
        <v>612510</v>
      </c>
      <c r="B1712" s="2" t="s">
        <v>141</v>
      </c>
      <c r="C1712" s="4">
        <v>0</v>
      </c>
    </row>
    <row r="1713" spans="1:3" x14ac:dyDescent="0.25">
      <c r="A1713" s="2">
        <v>612515</v>
      </c>
      <c r="B1713" s="2" t="s">
        <v>873</v>
      </c>
      <c r="C1713" s="4">
        <v>0</v>
      </c>
    </row>
    <row r="1714" spans="1:3" x14ac:dyDescent="0.25">
      <c r="A1714" s="2">
        <v>612520</v>
      </c>
      <c r="B1714" s="2" t="s">
        <v>143</v>
      </c>
      <c r="C1714" s="4">
        <v>0</v>
      </c>
    </row>
    <row r="1715" spans="1:3" x14ac:dyDescent="0.25">
      <c r="A1715" s="2">
        <v>612525</v>
      </c>
      <c r="B1715" s="2" t="s">
        <v>874</v>
      </c>
      <c r="C1715" s="4">
        <v>0</v>
      </c>
    </row>
    <row r="1716" spans="1:3" x14ac:dyDescent="0.25">
      <c r="A1716" s="2">
        <v>612530</v>
      </c>
      <c r="B1716" s="2" t="s">
        <v>318</v>
      </c>
      <c r="C1716" s="4">
        <v>0</v>
      </c>
    </row>
    <row r="1717" spans="1:3" x14ac:dyDescent="0.25">
      <c r="A1717" s="2">
        <v>612535</v>
      </c>
      <c r="B1717" s="2" t="s">
        <v>142</v>
      </c>
      <c r="C1717" s="4">
        <v>0</v>
      </c>
    </row>
    <row r="1718" spans="1:3" x14ac:dyDescent="0.25">
      <c r="A1718" s="2">
        <v>612540</v>
      </c>
      <c r="B1718" s="2" t="s">
        <v>875</v>
      </c>
      <c r="C1718" s="4">
        <v>0</v>
      </c>
    </row>
    <row r="1719" spans="1:3" x14ac:dyDescent="0.25">
      <c r="A1719" s="2">
        <v>612545</v>
      </c>
      <c r="B1719" s="2" t="s">
        <v>876</v>
      </c>
      <c r="C1719" s="4">
        <v>0</v>
      </c>
    </row>
    <row r="1720" spans="1:3" x14ac:dyDescent="0.25">
      <c r="A1720" s="2">
        <v>612550</v>
      </c>
      <c r="B1720" s="2" t="s">
        <v>877</v>
      </c>
      <c r="C1720" s="4">
        <v>0</v>
      </c>
    </row>
    <row r="1721" spans="1:3" x14ac:dyDescent="0.25">
      <c r="A1721" s="2">
        <v>612555</v>
      </c>
      <c r="B1721" s="2" t="s">
        <v>878</v>
      </c>
      <c r="C1721" s="4">
        <v>0</v>
      </c>
    </row>
    <row r="1722" spans="1:3" x14ac:dyDescent="0.25">
      <c r="A1722" s="2">
        <v>612560</v>
      </c>
      <c r="B1722" s="2" t="s">
        <v>879</v>
      </c>
      <c r="C1722" s="4">
        <v>0</v>
      </c>
    </row>
    <row r="1723" spans="1:3" x14ac:dyDescent="0.25">
      <c r="A1723" s="2">
        <v>612565</v>
      </c>
      <c r="B1723" s="2" t="s">
        <v>880</v>
      </c>
      <c r="C1723" s="4">
        <v>0</v>
      </c>
    </row>
    <row r="1724" spans="1:3" x14ac:dyDescent="0.25">
      <c r="A1724" s="2">
        <v>612570</v>
      </c>
      <c r="B1724" s="2" t="s">
        <v>343</v>
      </c>
      <c r="C1724" s="4">
        <v>0</v>
      </c>
    </row>
    <row r="1725" spans="1:3" x14ac:dyDescent="0.25">
      <c r="A1725" s="2">
        <v>612575</v>
      </c>
      <c r="B1725" s="2" t="s">
        <v>59</v>
      </c>
      <c r="C1725" s="4">
        <v>0</v>
      </c>
    </row>
    <row r="1726" spans="1:3" x14ac:dyDescent="0.25">
      <c r="A1726" s="8">
        <v>6130</v>
      </c>
      <c r="B1726" s="8" t="s">
        <v>637</v>
      </c>
      <c r="C1726" s="7">
        <f>SUM(C1727:C1742)</f>
        <v>0</v>
      </c>
    </row>
    <row r="1727" spans="1:3" x14ac:dyDescent="0.25">
      <c r="A1727" s="2">
        <v>613001</v>
      </c>
      <c r="B1727" s="2" t="s">
        <v>871</v>
      </c>
      <c r="C1727" s="4">
        <v>0</v>
      </c>
    </row>
    <row r="1728" spans="1:3" x14ac:dyDescent="0.25">
      <c r="A1728" s="2">
        <v>613005</v>
      </c>
      <c r="B1728" s="2" t="s">
        <v>872</v>
      </c>
      <c r="C1728" s="4">
        <v>0</v>
      </c>
    </row>
    <row r="1729" spans="1:3" x14ac:dyDescent="0.25">
      <c r="A1729" s="2">
        <v>613010</v>
      </c>
      <c r="B1729" s="2" t="s">
        <v>141</v>
      </c>
      <c r="C1729" s="4">
        <v>0</v>
      </c>
    </row>
    <row r="1730" spans="1:3" x14ac:dyDescent="0.25">
      <c r="A1730" s="2">
        <v>613015</v>
      </c>
      <c r="B1730" s="2" t="s">
        <v>873</v>
      </c>
      <c r="C1730" s="4">
        <v>0</v>
      </c>
    </row>
    <row r="1731" spans="1:3" x14ac:dyDescent="0.25">
      <c r="A1731" s="2">
        <v>613020</v>
      </c>
      <c r="B1731" s="2" t="s">
        <v>143</v>
      </c>
      <c r="C1731" s="4">
        <v>0</v>
      </c>
    </row>
    <row r="1732" spans="1:3" x14ac:dyDescent="0.25">
      <c r="A1732" s="2">
        <v>613025</v>
      </c>
      <c r="B1732" s="2" t="s">
        <v>874</v>
      </c>
      <c r="C1732" s="4">
        <v>0</v>
      </c>
    </row>
    <row r="1733" spans="1:3" x14ac:dyDescent="0.25">
      <c r="A1733" s="2">
        <v>613030</v>
      </c>
      <c r="B1733" s="2" t="s">
        <v>318</v>
      </c>
      <c r="C1733" s="4">
        <v>0</v>
      </c>
    </row>
    <row r="1734" spans="1:3" x14ac:dyDescent="0.25">
      <c r="A1734" s="2">
        <v>613035</v>
      </c>
      <c r="B1734" s="2" t="s">
        <v>142</v>
      </c>
      <c r="C1734" s="4">
        <v>0</v>
      </c>
    </row>
    <row r="1735" spans="1:3" x14ac:dyDescent="0.25">
      <c r="A1735" s="2">
        <v>613040</v>
      </c>
      <c r="B1735" s="2" t="s">
        <v>875</v>
      </c>
      <c r="C1735" s="4">
        <v>0</v>
      </c>
    </row>
    <row r="1736" spans="1:3" x14ac:dyDescent="0.25">
      <c r="A1736" s="2">
        <v>613045</v>
      </c>
      <c r="B1736" s="2" t="s">
        <v>876</v>
      </c>
      <c r="C1736" s="4">
        <v>0</v>
      </c>
    </row>
    <row r="1737" spans="1:3" x14ac:dyDescent="0.25">
      <c r="A1737" s="2">
        <v>613050</v>
      </c>
      <c r="B1737" s="2" t="s">
        <v>877</v>
      </c>
      <c r="C1737" s="4">
        <v>0</v>
      </c>
    </row>
    <row r="1738" spans="1:3" x14ac:dyDescent="0.25">
      <c r="A1738" s="2">
        <v>613055</v>
      </c>
      <c r="B1738" s="2" t="s">
        <v>878</v>
      </c>
      <c r="C1738" s="4">
        <v>0</v>
      </c>
    </row>
    <row r="1739" spans="1:3" x14ac:dyDescent="0.25">
      <c r="A1739" s="2">
        <v>613060</v>
      </c>
      <c r="B1739" s="2" t="s">
        <v>879</v>
      </c>
      <c r="C1739" s="4">
        <v>0</v>
      </c>
    </row>
    <row r="1740" spans="1:3" x14ac:dyDescent="0.25">
      <c r="A1740" s="2">
        <v>613065</v>
      </c>
      <c r="B1740" s="2" t="s">
        <v>880</v>
      </c>
      <c r="C1740" s="4">
        <v>0</v>
      </c>
    </row>
    <row r="1741" spans="1:3" x14ac:dyDescent="0.25">
      <c r="A1741" s="2">
        <v>613070</v>
      </c>
      <c r="B1741" s="2" t="s">
        <v>343</v>
      </c>
      <c r="C1741" s="4">
        <v>0</v>
      </c>
    </row>
    <row r="1742" spans="1:3" x14ac:dyDescent="0.25">
      <c r="A1742" s="2">
        <v>613075</v>
      </c>
      <c r="B1742" s="2" t="s">
        <v>59</v>
      </c>
      <c r="C1742" s="4">
        <v>0</v>
      </c>
    </row>
    <row r="1743" spans="1:3" x14ac:dyDescent="0.25">
      <c r="A1743" s="8">
        <v>6135</v>
      </c>
      <c r="B1743" s="8" t="s">
        <v>639</v>
      </c>
      <c r="C1743" s="7">
        <f>SUM(C1744)</f>
        <v>0</v>
      </c>
    </row>
    <row r="1744" spans="1:3" x14ac:dyDescent="0.25">
      <c r="A1744" s="2">
        <v>613501</v>
      </c>
      <c r="B1744" s="2" t="s">
        <v>882</v>
      </c>
      <c r="C1744" s="4">
        <v>0</v>
      </c>
    </row>
    <row r="1745" spans="1:3" x14ac:dyDescent="0.25">
      <c r="A1745" s="8">
        <v>6170</v>
      </c>
      <c r="B1745" s="8" t="s">
        <v>640</v>
      </c>
      <c r="C1745" s="7">
        <f>SUM(C1746:C1761)</f>
        <v>0</v>
      </c>
    </row>
    <row r="1746" spans="1:3" x14ac:dyDescent="0.25">
      <c r="A1746" s="2">
        <v>617001</v>
      </c>
      <c r="B1746" s="2" t="s">
        <v>883</v>
      </c>
      <c r="C1746" s="4">
        <v>0</v>
      </c>
    </row>
    <row r="1747" spans="1:3" x14ac:dyDescent="0.25">
      <c r="A1747" s="2">
        <v>617005</v>
      </c>
      <c r="B1747" s="2" t="s">
        <v>872</v>
      </c>
      <c r="C1747" s="4">
        <v>0</v>
      </c>
    </row>
    <row r="1748" spans="1:3" x14ac:dyDescent="0.25">
      <c r="A1748" s="2">
        <v>617010</v>
      </c>
      <c r="B1748" s="2" t="s">
        <v>141</v>
      </c>
      <c r="C1748" s="4">
        <v>0</v>
      </c>
    </row>
    <row r="1749" spans="1:3" x14ac:dyDescent="0.25">
      <c r="A1749" s="2">
        <v>617015</v>
      </c>
      <c r="B1749" s="2" t="s">
        <v>873</v>
      </c>
      <c r="C1749" s="4">
        <v>0</v>
      </c>
    </row>
    <row r="1750" spans="1:3" x14ac:dyDescent="0.25">
      <c r="A1750" s="2">
        <v>617020</v>
      </c>
      <c r="B1750" s="2" t="s">
        <v>143</v>
      </c>
      <c r="C1750" s="4">
        <v>0</v>
      </c>
    </row>
    <row r="1751" spans="1:3" x14ac:dyDescent="0.25">
      <c r="A1751" s="2">
        <v>617025</v>
      </c>
      <c r="B1751" s="2" t="s">
        <v>874</v>
      </c>
      <c r="C1751" s="4">
        <v>0</v>
      </c>
    </row>
    <row r="1752" spans="1:3" x14ac:dyDescent="0.25">
      <c r="A1752" s="2">
        <v>617030</v>
      </c>
      <c r="B1752" s="2" t="s">
        <v>318</v>
      </c>
      <c r="C1752" s="4">
        <v>0</v>
      </c>
    </row>
    <row r="1753" spans="1:3" x14ac:dyDescent="0.25">
      <c r="A1753" s="2">
        <v>617035</v>
      </c>
      <c r="B1753" s="2" t="s">
        <v>142</v>
      </c>
      <c r="C1753" s="4">
        <v>0</v>
      </c>
    </row>
    <row r="1754" spans="1:3" x14ac:dyDescent="0.25">
      <c r="A1754" s="2">
        <v>617040</v>
      </c>
      <c r="B1754" s="2" t="s">
        <v>875</v>
      </c>
      <c r="C1754" s="4">
        <v>0</v>
      </c>
    </row>
    <row r="1755" spans="1:3" x14ac:dyDescent="0.25">
      <c r="A1755" s="2">
        <v>617045</v>
      </c>
      <c r="B1755" s="2" t="s">
        <v>876</v>
      </c>
      <c r="C1755" s="4">
        <v>0</v>
      </c>
    </row>
    <row r="1756" spans="1:3" x14ac:dyDescent="0.25">
      <c r="A1756" s="2">
        <v>617050</v>
      </c>
      <c r="B1756" s="2" t="s">
        <v>877</v>
      </c>
      <c r="C1756" s="4">
        <v>0</v>
      </c>
    </row>
    <row r="1757" spans="1:3" x14ac:dyDescent="0.25">
      <c r="A1757" s="2">
        <v>617055</v>
      </c>
      <c r="B1757" s="2" t="s">
        <v>878</v>
      </c>
      <c r="C1757" s="4">
        <v>0</v>
      </c>
    </row>
    <row r="1758" spans="1:3" x14ac:dyDescent="0.25">
      <c r="A1758" s="2">
        <v>617060</v>
      </c>
      <c r="B1758" s="2" t="s">
        <v>879</v>
      </c>
      <c r="C1758" s="4">
        <v>0</v>
      </c>
    </row>
    <row r="1759" spans="1:3" x14ac:dyDescent="0.25">
      <c r="A1759" s="2">
        <v>617065</v>
      </c>
      <c r="B1759" s="2" t="s">
        <v>880</v>
      </c>
      <c r="C1759" s="4">
        <v>0</v>
      </c>
    </row>
    <row r="1760" spans="1:3" x14ac:dyDescent="0.25">
      <c r="A1760" s="2">
        <v>617070</v>
      </c>
      <c r="B1760" s="2" t="s">
        <v>343</v>
      </c>
      <c r="C1760" s="4">
        <v>0</v>
      </c>
    </row>
    <row r="1761" spans="1:3" x14ac:dyDescent="0.25">
      <c r="A1761" s="2">
        <v>617075</v>
      </c>
      <c r="B1761" s="2" t="s">
        <v>59</v>
      </c>
      <c r="C1761" s="4">
        <v>0</v>
      </c>
    </row>
    <row r="1762" spans="1:3" x14ac:dyDescent="0.25">
      <c r="A1762" s="58">
        <v>62</v>
      </c>
      <c r="B1762" s="58" t="s">
        <v>1136</v>
      </c>
      <c r="C1762" s="59">
        <f>+C1763-C1765</f>
        <v>3513013</v>
      </c>
    </row>
    <row r="1763" spans="1:3" x14ac:dyDescent="0.25">
      <c r="A1763" s="2">
        <v>6205</v>
      </c>
      <c r="B1763" s="2" t="s">
        <v>1137</v>
      </c>
      <c r="C1763" s="4">
        <v>4693894</v>
      </c>
    </row>
    <row r="1764" spans="1:3" x14ac:dyDescent="0.25">
      <c r="A1764" s="2"/>
      <c r="B1764" s="2" t="s">
        <v>1139</v>
      </c>
      <c r="C1764" s="4">
        <f>+C1763</f>
        <v>4693894</v>
      </c>
    </row>
    <row r="1765" spans="1:3" x14ac:dyDescent="0.25">
      <c r="A1765" s="2">
        <v>6225</v>
      </c>
      <c r="B1765" s="2" t="s">
        <v>884</v>
      </c>
      <c r="C1765" s="4">
        <f>SUM(C1766)</f>
        <v>1180881</v>
      </c>
    </row>
    <row r="1766" spans="1:3" x14ac:dyDescent="0.25">
      <c r="A1766" s="2">
        <v>622501</v>
      </c>
      <c r="B1766" s="2" t="s">
        <v>1138</v>
      </c>
      <c r="C1766" s="4">
        <v>1180881</v>
      </c>
    </row>
    <row r="1767" spans="1:3" x14ac:dyDescent="0.25">
      <c r="A1767" s="8">
        <v>7</v>
      </c>
      <c r="B1767" s="8" t="s">
        <v>885</v>
      </c>
      <c r="C1767" s="7">
        <f>C1768+C1770+C1772</f>
        <v>0</v>
      </c>
    </row>
    <row r="1768" spans="1:3" x14ac:dyDescent="0.25">
      <c r="A1768" s="8">
        <v>71</v>
      </c>
      <c r="B1768" s="8" t="s">
        <v>886</v>
      </c>
      <c r="C1768" s="7">
        <f>C1769</f>
        <v>0</v>
      </c>
    </row>
    <row r="1769" spans="1:3" x14ac:dyDescent="0.25">
      <c r="A1769" s="8">
        <v>7101</v>
      </c>
      <c r="B1769" s="8" t="s">
        <v>887</v>
      </c>
      <c r="C1769" s="7">
        <v>0</v>
      </c>
    </row>
    <row r="1770" spans="1:3" x14ac:dyDescent="0.25">
      <c r="A1770" s="8">
        <v>72</v>
      </c>
      <c r="B1770" s="8" t="s">
        <v>888</v>
      </c>
      <c r="C1770" s="7">
        <f>C1771</f>
        <v>0</v>
      </c>
    </row>
    <row r="1771" spans="1:3" x14ac:dyDescent="0.25">
      <c r="A1771" s="8">
        <v>7201</v>
      </c>
      <c r="B1771" s="8" t="s">
        <v>889</v>
      </c>
      <c r="C1771" s="7">
        <v>0</v>
      </c>
    </row>
    <row r="1772" spans="1:3" x14ac:dyDescent="0.25">
      <c r="A1772" s="8">
        <v>73</v>
      </c>
      <c r="B1772" s="8" t="s">
        <v>890</v>
      </c>
      <c r="C1772" s="7">
        <f>C1773</f>
        <v>0</v>
      </c>
    </row>
    <row r="1773" spans="1:3" x14ac:dyDescent="0.25">
      <c r="A1773" s="8">
        <v>7301</v>
      </c>
      <c r="B1773" s="8" t="s">
        <v>891</v>
      </c>
      <c r="C1773" s="7">
        <v>0</v>
      </c>
    </row>
    <row r="1774" spans="1:3" x14ac:dyDescent="0.25">
      <c r="A1774" s="8">
        <v>8</v>
      </c>
      <c r="B1774" s="8" t="s">
        <v>892</v>
      </c>
      <c r="C1774" s="7">
        <f>C1775+C1797+C1836+C1839+C1842</f>
        <v>0</v>
      </c>
    </row>
    <row r="1775" spans="1:3" x14ac:dyDescent="0.25">
      <c r="A1775" s="8">
        <v>81</v>
      </c>
      <c r="B1775" s="8" t="s">
        <v>893</v>
      </c>
      <c r="C1775" s="7">
        <f>C1776+C1779+C1783+C1789+C1792+C1794</f>
        <v>0</v>
      </c>
    </row>
    <row r="1776" spans="1:3" x14ac:dyDescent="0.25">
      <c r="A1776" s="8">
        <v>8105</v>
      </c>
      <c r="B1776" s="8" t="s">
        <v>894</v>
      </c>
      <c r="C1776" s="7">
        <f>SUM(C1777:C1778)</f>
        <v>0</v>
      </c>
    </row>
    <row r="1777" spans="1:3" x14ac:dyDescent="0.25">
      <c r="A1777" s="2">
        <v>810505</v>
      </c>
      <c r="B1777" s="2" t="s">
        <v>895</v>
      </c>
      <c r="C1777" s="4">
        <v>0</v>
      </c>
    </row>
    <row r="1778" spans="1:3" x14ac:dyDescent="0.25">
      <c r="A1778" s="2">
        <v>810510</v>
      </c>
      <c r="B1778" s="2" t="s">
        <v>896</v>
      </c>
      <c r="C1778" s="4">
        <v>0</v>
      </c>
    </row>
    <row r="1779" spans="1:3" x14ac:dyDescent="0.25">
      <c r="A1779" s="8">
        <v>8110</v>
      </c>
      <c r="B1779" s="8" t="s">
        <v>897</v>
      </c>
      <c r="C1779" s="7">
        <f>SUM(C1780:C1782)</f>
        <v>0</v>
      </c>
    </row>
    <row r="1780" spans="1:3" x14ac:dyDescent="0.25">
      <c r="A1780" s="2">
        <v>811005</v>
      </c>
      <c r="B1780" s="2" t="s">
        <v>895</v>
      </c>
      <c r="C1780" s="4">
        <v>0</v>
      </c>
    </row>
    <row r="1781" spans="1:3" x14ac:dyDescent="0.25">
      <c r="A1781" s="2">
        <v>811010</v>
      </c>
      <c r="B1781" s="2" t="s">
        <v>896</v>
      </c>
      <c r="C1781" s="4">
        <v>0</v>
      </c>
    </row>
    <row r="1782" spans="1:3" x14ac:dyDescent="0.25">
      <c r="A1782" s="2">
        <v>811015</v>
      </c>
      <c r="B1782" s="2" t="s">
        <v>898</v>
      </c>
      <c r="C1782" s="4">
        <v>0</v>
      </c>
    </row>
    <row r="1783" spans="1:3" x14ac:dyDescent="0.25">
      <c r="A1783" s="8">
        <v>8115</v>
      </c>
      <c r="B1783" s="8" t="s">
        <v>899</v>
      </c>
      <c r="C1783" s="7">
        <f>SUM(C1784:C1788)</f>
        <v>0</v>
      </c>
    </row>
    <row r="1784" spans="1:3" x14ac:dyDescent="0.25">
      <c r="A1784" s="2">
        <v>811505</v>
      </c>
      <c r="B1784" s="2" t="s">
        <v>900</v>
      </c>
      <c r="C1784" s="4">
        <v>0</v>
      </c>
    </row>
    <row r="1785" spans="1:3" x14ac:dyDescent="0.25">
      <c r="A1785" s="2">
        <v>811510</v>
      </c>
      <c r="B1785" s="2" t="s">
        <v>901</v>
      </c>
      <c r="C1785" s="4">
        <v>0</v>
      </c>
    </row>
    <row r="1786" spans="1:3" x14ac:dyDescent="0.25">
      <c r="A1786" s="2">
        <v>811515</v>
      </c>
      <c r="B1786" s="2" t="s">
        <v>902</v>
      </c>
      <c r="C1786" s="4">
        <v>0</v>
      </c>
    </row>
    <row r="1787" spans="1:3" x14ac:dyDescent="0.25">
      <c r="A1787" s="2">
        <v>811520</v>
      </c>
      <c r="B1787" s="2" t="s">
        <v>903</v>
      </c>
      <c r="C1787" s="4">
        <v>0</v>
      </c>
    </row>
    <row r="1788" spans="1:3" x14ac:dyDescent="0.25">
      <c r="A1788" s="2">
        <v>811525</v>
      </c>
      <c r="B1788" s="2" t="s">
        <v>904</v>
      </c>
      <c r="C1788" s="4">
        <v>0</v>
      </c>
    </row>
    <row r="1789" spans="1:3" x14ac:dyDescent="0.25">
      <c r="A1789" s="8">
        <v>8120</v>
      </c>
      <c r="B1789" s="8" t="s">
        <v>905</v>
      </c>
      <c r="C1789" s="7">
        <f>SUM(C1790:C1791)</f>
        <v>0</v>
      </c>
    </row>
    <row r="1790" spans="1:3" x14ac:dyDescent="0.25">
      <c r="A1790" s="2">
        <v>812005</v>
      </c>
      <c r="B1790" s="2" t="s">
        <v>906</v>
      </c>
      <c r="C1790" s="4">
        <v>0</v>
      </c>
    </row>
    <row r="1791" spans="1:3" x14ac:dyDescent="0.25">
      <c r="A1791" s="2">
        <v>812010</v>
      </c>
      <c r="B1791" s="2" t="s">
        <v>907</v>
      </c>
      <c r="C1791" s="4">
        <v>0</v>
      </c>
    </row>
    <row r="1792" spans="1:3" x14ac:dyDescent="0.25">
      <c r="A1792" s="8">
        <v>8125</v>
      </c>
      <c r="B1792" s="8" t="s">
        <v>908</v>
      </c>
      <c r="C1792" s="7">
        <f>SUM(C1793)</f>
        <v>0</v>
      </c>
    </row>
    <row r="1793" spans="1:3" x14ac:dyDescent="0.25">
      <c r="A1793" s="2">
        <v>812501</v>
      </c>
      <c r="B1793" s="2" t="s">
        <v>909</v>
      </c>
      <c r="C1793" s="4">
        <v>0</v>
      </c>
    </row>
    <row r="1794" spans="1:3" x14ac:dyDescent="0.25">
      <c r="A1794" s="8">
        <v>8195</v>
      </c>
      <c r="B1794" s="8" t="s">
        <v>910</v>
      </c>
      <c r="C1794" s="7">
        <f>SUM(C1795:C1796)</f>
        <v>0</v>
      </c>
    </row>
    <row r="1795" spans="1:3" x14ac:dyDescent="0.25">
      <c r="A1795" s="2">
        <v>819505</v>
      </c>
      <c r="B1795" s="2" t="s">
        <v>911</v>
      </c>
      <c r="C1795" s="4">
        <v>0</v>
      </c>
    </row>
    <row r="1796" spans="1:3" x14ac:dyDescent="0.25">
      <c r="A1796" s="2">
        <v>819506</v>
      </c>
      <c r="B1796" s="2" t="s">
        <v>912</v>
      </c>
      <c r="C1796" s="4">
        <v>0</v>
      </c>
    </row>
    <row r="1797" spans="1:3" x14ac:dyDescent="0.25">
      <c r="A1797" s="8">
        <v>82</v>
      </c>
      <c r="B1797" s="8" t="s">
        <v>913</v>
      </c>
      <c r="C1797" s="7">
        <f>C1798</f>
        <v>0</v>
      </c>
    </row>
    <row r="1798" spans="1:3" x14ac:dyDescent="0.25">
      <c r="A1798" s="8">
        <v>8201</v>
      </c>
      <c r="B1798" s="8" t="s">
        <v>914</v>
      </c>
      <c r="C1798" s="7">
        <f>SUM(C1799)</f>
        <v>0</v>
      </c>
    </row>
    <row r="1799" spans="1:3" x14ac:dyDescent="0.25">
      <c r="A1799" s="2">
        <v>820101</v>
      </c>
      <c r="B1799" s="2" t="s">
        <v>915</v>
      </c>
      <c r="C1799" s="4">
        <v>0</v>
      </c>
    </row>
    <row r="1800" spans="1:3" x14ac:dyDescent="0.25">
      <c r="A1800" s="8">
        <v>83</v>
      </c>
      <c r="B1800" s="8" t="s">
        <v>916</v>
      </c>
      <c r="C1800" s="7">
        <f>C1801+C1805+C1809+C1819+C1822+C1826+C1829</f>
        <v>0</v>
      </c>
    </row>
    <row r="1801" spans="1:3" x14ac:dyDescent="0.25">
      <c r="A1801" s="8">
        <v>8305</v>
      </c>
      <c r="B1801" s="8" t="s">
        <v>917</v>
      </c>
      <c r="C1801" s="7">
        <f>SUM(C1802:C1804)</f>
        <v>0</v>
      </c>
    </row>
    <row r="1802" spans="1:3" x14ac:dyDescent="0.25">
      <c r="A1802" s="2">
        <v>830505</v>
      </c>
      <c r="B1802" s="2" t="s">
        <v>896</v>
      </c>
      <c r="C1802" s="4">
        <v>0</v>
      </c>
    </row>
    <row r="1803" spans="1:3" x14ac:dyDescent="0.25">
      <c r="A1803" s="2">
        <v>830510</v>
      </c>
      <c r="B1803" s="2" t="s">
        <v>898</v>
      </c>
      <c r="C1803" s="4">
        <v>0</v>
      </c>
    </row>
    <row r="1804" spans="1:3" x14ac:dyDescent="0.25">
      <c r="A1804" s="2">
        <v>830511</v>
      </c>
      <c r="B1804" s="2" t="s">
        <v>918</v>
      </c>
      <c r="C1804" s="4">
        <v>0</v>
      </c>
    </row>
    <row r="1805" spans="1:3" x14ac:dyDescent="0.25">
      <c r="A1805" s="8">
        <v>8310</v>
      </c>
      <c r="B1805" s="8" t="s">
        <v>919</v>
      </c>
      <c r="C1805" s="7">
        <f>SUM(C1806:C1808)</f>
        <v>0</v>
      </c>
    </row>
    <row r="1806" spans="1:3" x14ac:dyDescent="0.25">
      <c r="A1806" s="2">
        <v>831005</v>
      </c>
      <c r="B1806" s="2" t="s">
        <v>19</v>
      </c>
      <c r="C1806" s="4">
        <v>0</v>
      </c>
    </row>
    <row r="1807" spans="1:3" x14ac:dyDescent="0.25">
      <c r="A1807" s="2">
        <v>831010</v>
      </c>
      <c r="B1807" s="2" t="s">
        <v>27</v>
      </c>
      <c r="C1807" s="4">
        <v>0</v>
      </c>
    </row>
    <row r="1808" spans="1:3" x14ac:dyDescent="0.25">
      <c r="A1808" s="2">
        <v>831011</v>
      </c>
      <c r="B1808" s="2" t="s">
        <v>920</v>
      </c>
      <c r="C1808" s="4">
        <v>0</v>
      </c>
    </row>
    <row r="1809" spans="1:3" x14ac:dyDescent="0.25">
      <c r="A1809" s="8">
        <v>8315</v>
      </c>
      <c r="B1809" s="8" t="s">
        <v>921</v>
      </c>
      <c r="C1809" s="7">
        <f>SUM(C1810:C1818)</f>
        <v>0</v>
      </c>
    </row>
    <row r="1810" spans="1:3" x14ac:dyDescent="0.25">
      <c r="A1810" s="2">
        <v>831516</v>
      </c>
      <c r="B1810" s="2" t="s">
        <v>234</v>
      </c>
      <c r="C1810" s="4">
        <v>0</v>
      </c>
    </row>
    <row r="1811" spans="1:3" x14ac:dyDescent="0.25">
      <c r="A1811" s="2">
        <v>831520</v>
      </c>
      <c r="B1811" s="2" t="s">
        <v>245</v>
      </c>
      <c r="C1811" s="4">
        <v>0</v>
      </c>
    </row>
    <row r="1812" spans="1:3" x14ac:dyDescent="0.25">
      <c r="A1812" s="2">
        <v>831524</v>
      </c>
      <c r="B1812" s="2" t="s">
        <v>240</v>
      </c>
      <c r="C1812" s="4">
        <v>0</v>
      </c>
    </row>
    <row r="1813" spans="1:3" x14ac:dyDescent="0.25">
      <c r="A1813" s="2">
        <v>831528</v>
      </c>
      <c r="B1813" s="2" t="s">
        <v>922</v>
      </c>
      <c r="C1813" s="4">
        <v>0</v>
      </c>
    </row>
    <row r="1814" spans="1:3" x14ac:dyDescent="0.25">
      <c r="A1814" s="2">
        <v>831532</v>
      </c>
      <c r="B1814" s="2" t="s">
        <v>923</v>
      </c>
      <c r="C1814" s="4">
        <v>0</v>
      </c>
    </row>
    <row r="1815" spans="1:3" x14ac:dyDescent="0.25">
      <c r="A1815" s="2">
        <v>831536</v>
      </c>
      <c r="B1815" s="2" t="s">
        <v>924</v>
      </c>
      <c r="C1815" s="4">
        <v>0</v>
      </c>
    </row>
    <row r="1816" spans="1:3" x14ac:dyDescent="0.25">
      <c r="A1816" s="2">
        <v>831540</v>
      </c>
      <c r="B1816" s="2" t="s">
        <v>244</v>
      </c>
      <c r="C1816" s="4">
        <v>0</v>
      </c>
    </row>
    <row r="1817" spans="1:3" x14ac:dyDescent="0.25">
      <c r="A1817" s="2">
        <v>831556</v>
      </c>
      <c r="B1817" s="2" t="s">
        <v>925</v>
      </c>
      <c r="C1817" s="4">
        <v>0</v>
      </c>
    </row>
    <row r="1818" spans="1:3" x14ac:dyDescent="0.25">
      <c r="A1818" s="2">
        <v>831557</v>
      </c>
      <c r="B1818" s="2" t="s">
        <v>926</v>
      </c>
      <c r="C1818" s="4">
        <v>0</v>
      </c>
    </row>
    <row r="1819" spans="1:3" x14ac:dyDescent="0.25">
      <c r="A1819" s="8">
        <v>8320</v>
      </c>
      <c r="B1819" s="8" t="s">
        <v>927</v>
      </c>
      <c r="C1819" s="7">
        <f>SUM(C1820:C1821)</f>
        <v>0</v>
      </c>
    </row>
    <row r="1820" spans="1:3" x14ac:dyDescent="0.25">
      <c r="A1820" s="2">
        <v>832005</v>
      </c>
      <c r="B1820" s="2" t="s">
        <v>928</v>
      </c>
      <c r="C1820" s="4">
        <v>0</v>
      </c>
    </row>
    <row r="1821" spans="1:3" x14ac:dyDescent="0.25">
      <c r="A1821" s="2">
        <v>832010</v>
      </c>
      <c r="B1821" s="2" t="s">
        <v>929</v>
      </c>
      <c r="C1821" s="4">
        <v>0</v>
      </c>
    </row>
    <row r="1822" spans="1:3" x14ac:dyDescent="0.25">
      <c r="A1822" s="8">
        <v>8325</v>
      </c>
      <c r="B1822" s="8" t="s">
        <v>930</v>
      </c>
      <c r="C1822" s="7">
        <f>SUM(C1823:C1825)</f>
        <v>0</v>
      </c>
    </row>
    <row r="1823" spans="1:3" x14ac:dyDescent="0.25">
      <c r="A1823" s="2">
        <v>832505</v>
      </c>
      <c r="B1823" s="2" t="s">
        <v>18</v>
      </c>
      <c r="C1823" s="4">
        <v>0</v>
      </c>
    </row>
    <row r="1824" spans="1:3" x14ac:dyDescent="0.25">
      <c r="A1824" s="2">
        <v>832510</v>
      </c>
      <c r="B1824" s="2" t="s">
        <v>60</v>
      </c>
      <c r="C1824" s="4">
        <v>0</v>
      </c>
    </row>
    <row r="1825" spans="1:3" x14ac:dyDescent="0.25">
      <c r="A1825" s="2">
        <v>832511</v>
      </c>
      <c r="B1825" s="2" t="s">
        <v>931</v>
      </c>
      <c r="C1825" s="4">
        <v>0</v>
      </c>
    </row>
    <row r="1826" spans="1:3" x14ac:dyDescent="0.25">
      <c r="A1826" s="8">
        <v>8330</v>
      </c>
      <c r="B1826" s="8" t="s">
        <v>932</v>
      </c>
      <c r="C1826" s="7">
        <f>SUM(C1827:C1828)</f>
        <v>0</v>
      </c>
    </row>
    <row r="1827" spans="1:3" x14ac:dyDescent="0.25">
      <c r="A1827" s="2">
        <v>833005</v>
      </c>
      <c r="B1827" s="2" t="s">
        <v>27</v>
      </c>
      <c r="C1827" s="4">
        <v>0</v>
      </c>
    </row>
    <row r="1828" spans="1:3" x14ac:dyDescent="0.25">
      <c r="A1828" s="2">
        <v>833095</v>
      </c>
      <c r="B1828" s="2" t="s">
        <v>145</v>
      </c>
      <c r="C1828" s="4">
        <v>0</v>
      </c>
    </row>
    <row r="1829" spans="1:3" x14ac:dyDescent="0.25">
      <c r="A1829" s="8">
        <v>8395</v>
      </c>
      <c r="B1829" s="8" t="s">
        <v>933</v>
      </c>
      <c r="C1829" s="7">
        <f>SUM(C1830:C1835)</f>
        <v>0</v>
      </c>
    </row>
    <row r="1830" spans="1:3" x14ac:dyDescent="0.25">
      <c r="A1830" s="2">
        <v>839505</v>
      </c>
      <c r="B1830" s="2" t="s">
        <v>167</v>
      </c>
      <c r="C1830" s="4">
        <v>0</v>
      </c>
    </row>
    <row r="1831" spans="1:3" x14ac:dyDescent="0.25">
      <c r="A1831" s="2">
        <v>839510</v>
      </c>
      <c r="B1831" s="2" t="s">
        <v>934</v>
      </c>
      <c r="C1831" s="4">
        <v>0</v>
      </c>
    </row>
    <row r="1832" spans="1:3" x14ac:dyDescent="0.25">
      <c r="A1832" s="2">
        <v>839515</v>
      </c>
      <c r="B1832" s="2" t="s">
        <v>170</v>
      </c>
      <c r="C1832" s="4">
        <v>0</v>
      </c>
    </row>
    <row r="1833" spans="1:3" x14ac:dyDescent="0.25">
      <c r="A1833" s="2">
        <v>839520</v>
      </c>
      <c r="B1833" s="2" t="s">
        <v>935</v>
      </c>
      <c r="C1833" s="4">
        <v>0</v>
      </c>
    </row>
    <row r="1834" spans="1:3" x14ac:dyDescent="0.25">
      <c r="A1834" s="2">
        <v>839525</v>
      </c>
      <c r="B1834" s="2" t="s">
        <v>936</v>
      </c>
      <c r="C1834" s="4">
        <v>0</v>
      </c>
    </row>
    <row r="1835" spans="1:3" x14ac:dyDescent="0.25">
      <c r="A1835" s="2">
        <v>839526</v>
      </c>
      <c r="B1835" s="2" t="s">
        <v>937</v>
      </c>
      <c r="C1835" s="4">
        <v>0</v>
      </c>
    </row>
    <row r="1836" spans="1:3" x14ac:dyDescent="0.25">
      <c r="A1836" s="8">
        <v>84</v>
      </c>
      <c r="B1836" s="8" t="s">
        <v>938</v>
      </c>
      <c r="C1836" s="7">
        <f>C1837</f>
        <v>0</v>
      </c>
    </row>
    <row r="1837" spans="1:3" x14ac:dyDescent="0.25">
      <c r="A1837" s="8">
        <v>8401</v>
      </c>
      <c r="B1837" s="8" t="s">
        <v>939</v>
      </c>
      <c r="C1837" s="7">
        <f>SUM(C1838)</f>
        <v>0</v>
      </c>
    </row>
    <row r="1838" spans="1:3" x14ac:dyDescent="0.25">
      <c r="A1838" s="2">
        <v>840101</v>
      </c>
      <c r="B1838" s="2" t="s">
        <v>940</v>
      </c>
      <c r="C1838" s="4">
        <v>0</v>
      </c>
    </row>
    <row r="1839" spans="1:3" x14ac:dyDescent="0.25">
      <c r="A1839" s="8">
        <v>85</v>
      </c>
      <c r="B1839" s="8" t="s">
        <v>941</v>
      </c>
      <c r="C1839" s="7">
        <f>C1840</f>
        <v>0</v>
      </c>
    </row>
    <row r="1840" spans="1:3" x14ac:dyDescent="0.25">
      <c r="A1840" s="8">
        <v>8501</v>
      </c>
      <c r="B1840" s="8" t="s">
        <v>942</v>
      </c>
      <c r="C1840" s="7">
        <f>SUM(C1842)</f>
        <v>0</v>
      </c>
    </row>
    <row r="1841" spans="1:3" x14ac:dyDescent="0.25">
      <c r="A1841" s="2">
        <v>850101</v>
      </c>
      <c r="B1841" s="2" t="s">
        <v>943</v>
      </c>
      <c r="C1841" s="4">
        <v>0</v>
      </c>
    </row>
    <row r="1842" spans="1:3" x14ac:dyDescent="0.25">
      <c r="A1842" s="8">
        <v>86</v>
      </c>
      <c r="B1842" s="8" t="s">
        <v>944</v>
      </c>
      <c r="C1842" s="7">
        <f>C1843</f>
        <v>0</v>
      </c>
    </row>
    <row r="1843" spans="1:3" x14ac:dyDescent="0.25">
      <c r="A1843" s="8">
        <v>8601</v>
      </c>
      <c r="B1843" s="8" t="s">
        <v>945</v>
      </c>
      <c r="C1843" s="7">
        <f>SUM(C1844)</f>
        <v>0</v>
      </c>
    </row>
    <row r="1844" spans="1:3" x14ac:dyDescent="0.25">
      <c r="A1844" s="2">
        <v>860101</v>
      </c>
      <c r="B1844" s="2" t="s">
        <v>946</v>
      </c>
      <c r="C1844" s="4">
        <v>0</v>
      </c>
    </row>
    <row r="1845" spans="1:3" x14ac:dyDescent="0.25">
      <c r="A1845" s="8">
        <v>9</v>
      </c>
      <c r="B1845" s="8" t="s">
        <v>947</v>
      </c>
      <c r="C1845" s="7">
        <f>C1846+C1873+C1876+C1886+C1889+C1892</f>
        <v>0</v>
      </c>
    </row>
    <row r="1846" spans="1:3" x14ac:dyDescent="0.25">
      <c r="A1846" s="8">
        <v>91</v>
      </c>
      <c r="B1846" s="8" t="s">
        <v>948</v>
      </c>
      <c r="C1846" s="7">
        <f>C1847+C1850+C1854+C1860+C1862+C1867+C1869+C1871</f>
        <v>0</v>
      </c>
    </row>
    <row r="1847" spans="1:3" x14ac:dyDescent="0.25">
      <c r="A1847" s="8">
        <v>9105</v>
      </c>
      <c r="B1847" s="8" t="s">
        <v>949</v>
      </c>
      <c r="C1847" s="7">
        <f>SUM(C1848:C1849)</f>
        <v>0</v>
      </c>
    </row>
    <row r="1848" spans="1:3" x14ac:dyDescent="0.25">
      <c r="A1848" s="2">
        <v>910505</v>
      </c>
      <c r="B1848" s="2" t="s">
        <v>895</v>
      </c>
      <c r="C1848" s="4">
        <v>0</v>
      </c>
    </row>
    <row r="1849" spans="1:3" x14ac:dyDescent="0.25">
      <c r="A1849" s="2">
        <v>910510</v>
      </c>
      <c r="B1849" s="2" t="s">
        <v>896</v>
      </c>
      <c r="C1849" s="4">
        <v>0</v>
      </c>
    </row>
    <row r="1850" spans="1:3" x14ac:dyDescent="0.25">
      <c r="A1850" s="8">
        <v>9110</v>
      </c>
      <c r="B1850" s="8" t="s">
        <v>950</v>
      </c>
      <c r="C1850" s="7">
        <f>SUM(C1851:C1853)</f>
        <v>0</v>
      </c>
    </row>
    <row r="1851" spans="1:3" x14ac:dyDescent="0.25">
      <c r="A1851" s="2">
        <v>911005</v>
      </c>
      <c r="B1851" s="2" t="s">
        <v>895</v>
      </c>
      <c r="C1851" s="4">
        <v>0</v>
      </c>
    </row>
    <row r="1852" spans="1:3" x14ac:dyDescent="0.25">
      <c r="A1852" s="2">
        <v>911010</v>
      </c>
      <c r="B1852" s="2" t="s">
        <v>896</v>
      </c>
      <c r="C1852" s="4">
        <v>0</v>
      </c>
    </row>
    <row r="1853" spans="1:3" x14ac:dyDescent="0.25">
      <c r="A1853" s="2">
        <v>911015</v>
      </c>
      <c r="B1853" s="2" t="s">
        <v>898</v>
      </c>
      <c r="C1853" s="4">
        <v>0</v>
      </c>
    </row>
    <row r="1854" spans="1:3" x14ac:dyDescent="0.25">
      <c r="A1854" s="8">
        <v>9115</v>
      </c>
      <c r="B1854" s="8" t="s">
        <v>951</v>
      </c>
      <c r="C1854" s="7">
        <f>SUM(C1855:C1859)</f>
        <v>0</v>
      </c>
    </row>
    <row r="1855" spans="1:3" x14ac:dyDescent="0.25">
      <c r="A1855" s="2">
        <v>911505</v>
      </c>
      <c r="B1855" s="2" t="s">
        <v>900</v>
      </c>
      <c r="C1855" s="4">
        <v>0</v>
      </c>
    </row>
    <row r="1856" spans="1:3" x14ac:dyDescent="0.25">
      <c r="A1856" s="2">
        <v>911510</v>
      </c>
      <c r="B1856" s="2" t="s">
        <v>901</v>
      </c>
      <c r="C1856" s="4">
        <v>0</v>
      </c>
    </row>
    <row r="1857" spans="1:3" x14ac:dyDescent="0.25">
      <c r="A1857" s="2">
        <v>911515</v>
      </c>
      <c r="B1857" s="2" t="s">
        <v>902</v>
      </c>
      <c r="C1857" s="4">
        <v>0</v>
      </c>
    </row>
    <row r="1858" spans="1:3" x14ac:dyDescent="0.25">
      <c r="A1858" s="2">
        <v>911520</v>
      </c>
      <c r="B1858" s="2" t="s">
        <v>903</v>
      </c>
      <c r="C1858" s="4">
        <v>0</v>
      </c>
    </row>
    <row r="1859" spans="1:3" x14ac:dyDescent="0.25">
      <c r="A1859" s="2">
        <v>911525</v>
      </c>
      <c r="B1859" s="2" t="s">
        <v>904</v>
      </c>
      <c r="C1859" s="4">
        <v>0</v>
      </c>
    </row>
    <row r="1860" spans="1:3" x14ac:dyDescent="0.25">
      <c r="A1860" s="8">
        <v>9117</v>
      </c>
      <c r="B1860" s="8" t="s">
        <v>952</v>
      </c>
      <c r="C1860" s="7">
        <f>SUM(C1861)</f>
        <v>0</v>
      </c>
    </row>
    <row r="1861" spans="1:3" x14ac:dyDescent="0.25">
      <c r="A1861" s="2">
        <v>911701</v>
      </c>
      <c r="B1861" s="2" t="s">
        <v>953</v>
      </c>
      <c r="C1861" s="4">
        <v>0</v>
      </c>
    </row>
    <row r="1862" spans="1:3" x14ac:dyDescent="0.25">
      <c r="A1862" s="8">
        <v>9120</v>
      </c>
      <c r="B1862" s="8" t="s">
        <v>905</v>
      </c>
      <c r="C1862" s="7">
        <f>SUM(C1863:C1866)</f>
        <v>0</v>
      </c>
    </row>
    <row r="1863" spans="1:3" x14ac:dyDescent="0.25">
      <c r="A1863" s="2">
        <v>912005</v>
      </c>
      <c r="B1863" s="2" t="s">
        <v>504</v>
      </c>
      <c r="C1863" s="4">
        <v>0</v>
      </c>
    </row>
    <row r="1864" spans="1:3" x14ac:dyDescent="0.25">
      <c r="A1864" s="2">
        <v>912010</v>
      </c>
      <c r="B1864" s="2" t="s">
        <v>505</v>
      </c>
      <c r="C1864" s="4">
        <v>0</v>
      </c>
    </row>
    <row r="1865" spans="1:3" x14ac:dyDescent="0.25">
      <c r="A1865" s="2">
        <v>912015</v>
      </c>
      <c r="B1865" s="2" t="s">
        <v>954</v>
      </c>
      <c r="C1865" s="4">
        <v>0</v>
      </c>
    </row>
    <row r="1866" spans="1:3" x14ac:dyDescent="0.25">
      <c r="A1866" s="2">
        <v>912020</v>
      </c>
      <c r="B1866" s="2" t="s">
        <v>955</v>
      </c>
      <c r="C1866" s="4">
        <v>0</v>
      </c>
    </row>
    <row r="1867" spans="1:3" x14ac:dyDescent="0.25">
      <c r="A1867" s="8">
        <v>9125</v>
      </c>
      <c r="B1867" s="8" t="s">
        <v>908</v>
      </c>
      <c r="C1867" s="7">
        <f>SUM(C1868)</f>
        <v>0</v>
      </c>
    </row>
    <row r="1868" spans="1:3" x14ac:dyDescent="0.25">
      <c r="A1868" s="2">
        <v>912501</v>
      </c>
      <c r="B1868" s="2" t="s">
        <v>956</v>
      </c>
      <c r="C1868" s="4">
        <v>0</v>
      </c>
    </row>
    <row r="1869" spans="1:3" x14ac:dyDescent="0.25">
      <c r="A1869" s="8">
        <v>9135</v>
      </c>
      <c r="B1869" s="8" t="s">
        <v>52</v>
      </c>
      <c r="C1869" s="7">
        <f>SUM(C1870)</f>
        <v>0</v>
      </c>
    </row>
    <row r="1870" spans="1:3" x14ac:dyDescent="0.25">
      <c r="A1870" s="2">
        <v>913501</v>
      </c>
      <c r="B1870" s="2" t="s">
        <v>957</v>
      </c>
      <c r="C1870" s="4">
        <v>0</v>
      </c>
    </row>
    <row r="1871" spans="1:3" x14ac:dyDescent="0.25">
      <c r="A1871" s="8">
        <v>9195</v>
      </c>
      <c r="B1871" s="8" t="s">
        <v>958</v>
      </c>
      <c r="C1871" s="7">
        <f>SUM(C1872)</f>
        <v>0</v>
      </c>
    </row>
    <row r="1872" spans="1:3" x14ac:dyDescent="0.25">
      <c r="A1872" s="2">
        <v>919501</v>
      </c>
      <c r="B1872" s="2" t="s">
        <v>959</v>
      </c>
      <c r="C1872" s="4">
        <v>0</v>
      </c>
    </row>
    <row r="1873" spans="1:3" x14ac:dyDescent="0.25">
      <c r="A1873" s="8">
        <v>92</v>
      </c>
      <c r="B1873" s="8" t="s">
        <v>960</v>
      </c>
      <c r="C1873" s="7">
        <f>C1874</f>
        <v>0</v>
      </c>
    </row>
    <row r="1874" spans="1:3" x14ac:dyDescent="0.25">
      <c r="A1874" s="8">
        <v>9201</v>
      </c>
      <c r="B1874" s="8" t="s">
        <v>961</v>
      </c>
      <c r="C1874" s="7">
        <f>SUM(C1875)</f>
        <v>0</v>
      </c>
    </row>
    <row r="1875" spans="1:3" x14ac:dyDescent="0.25">
      <c r="A1875" s="2">
        <v>920101</v>
      </c>
      <c r="B1875" s="2" t="s">
        <v>962</v>
      </c>
      <c r="C1875" s="4">
        <v>0</v>
      </c>
    </row>
    <row r="1876" spans="1:3" x14ac:dyDescent="0.25">
      <c r="A1876" s="8">
        <v>93</v>
      </c>
      <c r="B1876" s="8" t="s">
        <v>963</v>
      </c>
      <c r="C1876" s="7">
        <f>C1877+C1880+C1884</f>
        <v>0</v>
      </c>
    </row>
    <row r="1877" spans="1:3" x14ac:dyDescent="0.25">
      <c r="A1877" s="8">
        <v>9305</v>
      </c>
      <c r="B1877" s="8" t="s">
        <v>364</v>
      </c>
      <c r="C1877" s="7">
        <f>SUM(C1878:C1879)</f>
        <v>0</v>
      </c>
    </row>
    <row r="1878" spans="1:3" x14ac:dyDescent="0.25">
      <c r="A1878" s="2">
        <v>930505</v>
      </c>
      <c r="B1878" s="2" t="s">
        <v>896</v>
      </c>
      <c r="C1878" s="4">
        <v>0</v>
      </c>
    </row>
    <row r="1879" spans="1:3" x14ac:dyDescent="0.25">
      <c r="A1879" s="2">
        <v>930510</v>
      </c>
      <c r="B1879" s="2" t="s">
        <v>898</v>
      </c>
      <c r="C1879" s="4">
        <v>0</v>
      </c>
    </row>
    <row r="1880" spans="1:3" x14ac:dyDescent="0.25">
      <c r="A1880" s="8">
        <v>9395</v>
      </c>
      <c r="B1880" s="8" t="s">
        <v>964</v>
      </c>
      <c r="C1880" s="7">
        <f>SUM(C1881:C1883)</f>
        <v>0</v>
      </c>
    </row>
    <row r="1881" spans="1:3" x14ac:dyDescent="0.25">
      <c r="A1881" s="2">
        <v>939505</v>
      </c>
      <c r="B1881" s="2" t="s">
        <v>965</v>
      </c>
      <c r="C1881" s="4">
        <v>0</v>
      </c>
    </row>
    <row r="1882" spans="1:3" x14ac:dyDescent="0.25">
      <c r="A1882" s="2">
        <v>939510</v>
      </c>
      <c r="B1882" s="2" t="s">
        <v>966</v>
      </c>
      <c r="C1882" s="4">
        <v>0</v>
      </c>
    </row>
    <row r="1883" spans="1:3" x14ac:dyDescent="0.25">
      <c r="A1883" s="2">
        <v>939595</v>
      </c>
      <c r="B1883" s="2" t="s">
        <v>145</v>
      </c>
      <c r="C1883" s="4">
        <v>0</v>
      </c>
    </row>
    <row r="1884" spans="1:3" x14ac:dyDescent="0.25">
      <c r="A1884" s="8">
        <v>9315</v>
      </c>
      <c r="B1884" s="8" t="s">
        <v>967</v>
      </c>
      <c r="C1884" s="7">
        <f>SUM(C1885)</f>
        <v>0</v>
      </c>
    </row>
    <row r="1885" spans="1:3" x14ac:dyDescent="0.25">
      <c r="A1885" s="2">
        <v>931505</v>
      </c>
      <c r="B1885" s="2" t="s">
        <v>319</v>
      </c>
      <c r="C1885" s="4">
        <v>0</v>
      </c>
    </row>
    <row r="1886" spans="1:3" x14ac:dyDescent="0.25">
      <c r="A1886" s="8">
        <v>94</v>
      </c>
      <c r="B1886" s="8" t="s">
        <v>968</v>
      </c>
      <c r="C1886" s="7">
        <f>C1887</f>
        <v>0</v>
      </c>
    </row>
    <row r="1887" spans="1:3" x14ac:dyDescent="0.25">
      <c r="A1887" s="8">
        <v>9401</v>
      </c>
      <c r="B1887" s="8" t="s">
        <v>969</v>
      </c>
      <c r="C1887" s="7">
        <f>SUM(C1888)</f>
        <v>0</v>
      </c>
    </row>
    <row r="1888" spans="1:3" x14ac:dyDescent="0.25">
      <c r="A1888" s="2">
        <v>940101</v>
      </c>
      <c r="B1888" s="2" t="s">
        <v>970</v>
      </c>
      <c r="C1888" s="4">
        <v>0</v>
      </c>
    </row>
    <row r="1889" spans="1:3" x14ac:dyDescent="0.25">
      <c r="A1889" s="8">
        <v>95</v>
      </c>
      <c r="B1889" s="8" t="s">
        <v>971</v>
      </c>
      <c r="C1889" s="7">
        <f>C1890</f>
        <v>0</v>
      </c>
    </row>
    <row r="1890" spans="1:3" x14ac:dyDescent="0.25">
      <c r="A1890" s="8">
        <v>9501</v>
      </c>
      <c r="B1890" s="8" t="s">
        <v>972</v>
      </c>
      <c r="C1890" s="7">
        <f>SUM(C1891)</f>
        <v>0</v>
      </c>
    </row>
    <row r="1891" spans="1:3" x14ac:dyDescent="0.25">
      <c r="A1891" s="2">
        <v>950101</v>
      </c>
      <c r="B1891" s="2" t="s">
        <v>973</v>
      </c>
      <c r="C1891" s="4">
        <v>0</v>
      </c>
    </row>
    <row r="1892" spans="1:3" x14ac:dyDescent="0.25">
      <c r="A1892" s="8">
        <v>96</v>
      </c>
      <c r="B1892" s="8" t="s">
        <v>974</v>
      </c>
      <c r="C1892" s="7">
        <f>C1893</f>
        <v>0</v>
      </c>
    </row>
    <row r="1893" spans="1:3" x14ac:dyDescent="0.25">
      <c r="A1893" s="8">
        <v>9601</v>
      </c>
      <c r="B1893" s="8" t="s">
        <v>975</v>
      </c>
      <c r="C1893" s="7">
        <f>SUM(C1894)</f>
        <v>0</v>
      </c>
    </row>
    <row r="1894" spans="1:3" x14ac:dyDescent="0.25">
      <c r="A1894" s="2">
        <v>960101</v>
      </c>
      <c r="B1894" s="2" t="s">
        <v>976</v>
      </c>
      <c r="C1894" s="4">
        <v>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Financiera</dc:creator>
  <cp:lastModifiedBy>SEVEN</cp:lastModifiedBy>
  <cp:lastPrinted>2017-07-14T23:16:47Z</cp:lastPrinted>
  <dcterms:created xsi:type="dcterms:W3CDTF">2017-06-30T15:34:46Z</dcterms:created>
  <dcterms:modified xsi:type="dcterms:W3CDTF">2019-07-17T22:53:57Z</dcterms:modified>
</cp:coreProperties>
</file>